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1545" windowWidth="12000" windowHeight="6420" tabRatio="915" activeTab="4"/>
  </bookViews>
  <sheets>
    <sheet name="I. Фін результат" sheetId="2" r:id="rId1"/>
    <sheet name="Розшифровка до Формауван фінрез" sheetId="21" r:id="rId2"/>
    <sheet name="ІІ. Розр. з бюджетом" sheetId="19" r:id="rId3"/>
    <sheet name="IV. Кап. інвестиції" sheetId="3" r:id="rId4"/>
    <sheet name="Розшифровка до капінвестицій" sheetId="22" r:id="rId5"/>
    <sheet name="VII Статутн. капіт" sheetId="20" r:id="rId6"/>
    <sheet name="Розш до статуту" sheetId="23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'I. Фін результат'!$7:$9</definedName>
    <definedName name="_xlnm.Print_Titles" localSheetId="2">'ІІ. Розр. з бюджетом'!$4:$6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'I. Фін результат'!$A$1:$I$107</definedName>
    <definedName name="_xlnm.Print_Area" localSheetId="3">'IV. Кап. інвестиції'!$A$1:$H$21</definedName>
    <definedName name="_xlnm.Print_Area" localSheetId="5">'VII Статутн. капіт'!$A$1:$H$21</definedName>
    <definedName name="_xlnm.Print_Area" localSheetId="2">'ІІ. Розр. з бюджетом'!$A$1:$H$45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4519"/>
</workbook>
</file>

<file path=xl/calcChain.xml><?xml version="1.0" encoding="utf-8"?>
<calcChain xmlns="http://schemas.openxmlformats.org/spreadsheetml/2006/main">
  <c r="G40" i="22"/>
  <c r="F40"/>
  <c r="G34"/>
  <c r="F34"/>
  <c r="G23"/>
  <c r="F23"/>
  <c r="G22"/>
  <c r="F22"/>
  <c r="G21"/>
  <c r="F21"/>
  <c r="G20"/>
  <c r="F20"/>
  <c r="G19"/>
  <c r="F19"/>
  <c r="G18"/>
  <c r="F18"/>
  <c r="G17"/>
  <c r="F17"/>
  <c r="G16"/>
  <c r="F16"/>
  <c r="G15"/>
  <c r="F15"/>
  <c r="G14"/>
  <c r="F14"/>
  <c r="G13"/>
  <c r="F13"/>
  <c r="G12"/>
  <c r="F12"/>
  <c r="G11"/>
  <c r="F11"/>
  <c r="G10"/>
  <c r="F10"/>
  <c r="G9"/>
  <c r="F9"/>
  <c r="G8"/>
  <c r="F8"/>
  <c r="F37" i="19"/>
  <c r="F32"/>
  <c r="F40" s="1"/>
  <c r="H33"/>
  <c r="G33"/>
  <c r="G29"/>
  <c r="G28"/>
  <c r="F27"/>
  <c r="F19"/>
  <c r="F9"/>
  <c r="F102" i="2"/>
  <c r="F72"/>
  <c r="F69"/>
  <c r="F57"/>
  <c r="F64" s="1"/>
  <c r="F53"/>
  <c r="F45"/>
  <c r="F22"/>
  <c r="F21"/>
  <c r="F12"/>
  <c r="C41" i="22"/>
  <c r="C38"/>
  <c r="C33"/>
  <c r="F75" i="2" l="1"/>
  <c r="F80" s="1"/>
  <c r="F17" i="19" s="1"/>
  <c r="C7" i="22"/>
  <c r="D33"/>
  <c r="G39"/>
  <c r="F39"/>
  <c r="G37"/>
  <c r="F37"/>
  <c r="G35"/>
  <c r="F35"/>
  <c r="G32"/>
  <c r="F32"/>
  <c r="G31"/>
  <c r="F31"/>
  <c r="G30"/>
  <c r="F30"/>
  <c r="G29"/>
  <c r="F29"/>
  <c r="G28"/>
  <c r="F28"/>
  <c r="G27"/>
  <c r="F27"/>
  <c r="G26"/>
  <c r="F26"/>
  <c r="G25"/>
  <c r="F25"/>
  <c r="G24"/>
  <c r="F24"/>
  <c r="D7"/>
  <c r="E38" l="1"/>
  <c r="E41"/>
  <c r="E33" l="1"/>
  <c r="E36"/>
  <c r="E7"/>
  <c r="F7" l="1"/>
  <c r="G7"/>
  <c r="G36"/>
  <c r="F36"/>
  <c r="D19" i="19"/>
  <c r="D45" i="21" l="1"/>
  <c r="D37"/>
  <c r="D23"/>
  <c r="G50"/>
  <c r="F50"/>
  <c r="G17"/>
  <c r="F17"/>
  <c r="G16"/>
  <c r="F16"/>
  <c r="G15"/>
  <c r="F15"/>
  <c r="G14"/>
  <c r="F14"/>
  <c r="G13"/>
  <c r="F13"/>
  <c r="G12"/>
  <c r="F12"/>
  <c r="G11"/>
  <c r="F11"/>
  <c r="G10"/>
  <c r="F10"/>
  <c r="G8"/>
  <c r="F8"/>
  <c r="D7"/>
  <c r="C45"/>
  <c r="C37"/>
  <c r="C23"/>
  <c r="C7"/>
  <c r="E7"/>
  <c r="E37" l="1"/>
  <c r="F43"/>
  <c r="G43"/>
  <c r="G19"/>
  <c r="F19"/>
  <c r="G18"/>
  <c r="F18"/>
  <c r="G9"/>
  <c r="F9"/>
  <c r="F51"/>
  <c r="G51"/>
  <c r="E45"/>
  <c r="G45" s="1"/>
  <c r="G54"/>
  <c r="F54"/>
  <c r="G53"/>
  <c r="F53"/>
  <c r="G52"/>
  <c r="F52"/>
  <c r="G49"/>
  <c r="F49"/>
  <c r="G48"/>
  <c r="F48"/>
  <c r="G47"/>
  <c r="F47"/>
  <c r="G46"/>
  <c r="F46"/>
  <c r="G44"/>
  <c r="F44"/>
  <c r="G42"/>
  <c r="F42"/>
  <c r="G41"/>
  <c r="F41"/>
  <c r="G40"/>
  <c r="F40"/>
  <c r="G36"/>
  <c r="G35"/>
  <c r="G34"/>
  <c r="G33"/>
  <c r="G32"/>
  <c r="G31"/>
  <c r="G30"/>
  <c r="F36"/>
  <c r="F35"/>
  <c r="F34"/>
  <c r="F33"/>
  <c r="F32"/>
  <c r="F31"/>
  <c r="F30"/>
  <c r="E23"/>
  <c r="F29"/>
  <c r="G29"/>
  <c r="F45" l="1"/>
  <c r="F28"/>
  <c r="G28"/>
  <c r="F27" l="1"/>
  <c r="G27"/>
  <c r="D12" i="2"/>
  <c r="C84"/>
  <c r="E7" i="3"/>
  <c r="C7"/>
  <c r="C19" i="19" l="1"/>
  <c r="C27"/>
  <c r="C32"/>
  <c r="C37"/>
  <c r="C9"/>
  <c r="C17" s="1"/>
  <c r="E92" i="2"/>
  <c r="E88"/>
  <c r="E102"/>
  <c r="E72"/>
  <c r="E69"/>
  <c r="E57"/>
  <c r="E84" s="1"/>
  <c r="E53"/>
  <c r="E83" s="1"/>
  <c r="E45"/>
  <c r="E22"/>
  <c r="E12"/>
  <c r="E21" s="1"/>
  <c r="C102"/>
  <c r="C92"/>
  <c r="C88"/>
  <c r="C72"/>
  <c r="C69"/>
  <c r="C57"/>
  <c r="C53"/>
  <c r="C83" s="1"/>
  <c r="C45"/>
  <c r="C22"/>
  <c r="C12"/>
  <c r="C21" s="1"/>
  <c r="C64" l="1"/>
  <c r="C75" s="1"/>
  <c r="C80" s="1"/>
  <c r="E64"/>
  <c r="C87"/>
  <c r="C93" s="1"/>
  <c r="C40" i="19"/>
  <c r="E75" i="2" l="1"/>
  <c r="E80" s="1"/>
  <c r="E87"/>
  <c r="E93" s="1"/>
  <c r="G20" i="23"/>
  <c r="F20"/>
  <c r="G19"/>
  <c r="F19"/>
  <c r="G18"/>
  <c r="F18"/>
  <c r="G17"/>
  <c r="F17"/>
  <c r="G16"/>
  <c r="F16"/>
  <c r="G15"/>
  <c r="F15"/>
  <c r="G14"/>
  <c r="F14"/>
  <c r="G13"/>
  <c r="F13"/>
  <c r="G12"/>
  <c r="F12"/>
  <c r="G11"/>
  <c r="F11"/>
  <c r="G10"/>
  <c r="F10"/>
  <c r="G9"/>
  <c r="F9"/>
  <c r="G8"/>
  <c r="F8"/>
  <c r="G7"/>
  <c r="F7"/>
  <c r="G43" i="22"/>
  <c r="F43"/>
  <c r="G42"/>
  <c r="F42"/>
  <c r="G41"/>
  <c r="F41"/>
  <c r="G38"/>
  <c r="F38"/>
  <c r="G33"/>
  <c r="F33"/>
  <c r="G20" i="21"/>
  <c r="G21"/>
  <c r="G22"/>
  <c r="G24"/>
  <c r="G25"/>
  <c r="G26"/>
  <c r="G38"/>
  <c r="G39"/>
  <c r="F20"/>
  <c r="F21"/>
  <c r="F22"/>
  <c r="F24"/>
  <c r="F25"/>
  <c r="F26"/>
  <c r="F38"/>
  <c r="F39"/>
  <c r="G7" l="1"/>
  <c r="G37"/>
  <c r="F7"/>
  <c r="F37"/>
  <c r="F23"/>
  <c r="G23"/>
  <c r="D32" i="19" l="1"/>
  <c r="E32"/>
  <c r="D9" i="20"/>
  <c r="E9"/>
  <c r="F9"/>
  <c r="C9"/>
  <c r="H12"/>
  <c r="H11"/>
  <c r="G57" i="2"/>
  <c r="D88"/>
  <c r="F89"/>
  <c r="H89" s="1"/>
  <c r="F91"/>
  <c r="H91" s="1"/>
  <c r="F92"/>
  <c r="G92" s="1"/>
  <c r="F88"/>
  <c r="G8" i="3"/>
  <c r="H8"/>
  <c r="G9"/>
  <c r="H9"/>
  <c r="G10"/>
  <c r="H10"/>
  <c r="G11"/>
  <c r="H11"/>
  <c r="G12"/>
  <c r="H12"/>
  <c r="G13"/>
  <c r="H13"/>
  <c r="D7"/>
  <c r="F7"/>
  <c r="H7" s="1"/>
  <c r="D37" i="19"/>
  <c r="E37"/>
  <c r="H37" s="1"/>
  <c r="D27"/>
  <c r="E27"/>
  <c r="H27" s="1"/>
  <c r="E19"/>
  <c r="H19" s="1"/>
  <c r="H20"/>
  <c r="H21"/>
  <c r="H22"/>
  <c r="H23"/>
  <c r="H24"/>
  <c r="H25"/>
  <c r="H26"/>
  <c r="H28"/>
  <c r="H29"/>
  <c r="H30"/>
  <c r="H31"/>
  <c r="H34"/>
  <c r="H35"/>
  <c r="H36"/>
  <c r="H38"/>
  <c r="H39"/>
  <c r="H10"/>
  <c r="H11"/>
  <c r="H12"/>
  <c r="H13"/>
  <c r="H14"/>
  <c r="H15"/>
  <c r="H16"/>
  <c r="D9"/>
  <c r="E9"/>
  <c r="G9" s="1"/>
  <c r="H9"/>
  <c r="D92" i="2"/>
  <c r="D91"/>
  <c r="D89"/>
  <c r="G58"/>
  <c r="G59"/>
  <c r="G60"/>
  <c r="G61"/>
  <c r="G62"/>
  <c r="G63"/>
  <c r="G55"/>
  <c r="G56"/>
  <c r="G54"/>
  <c r="G49"/>
  <c r="H96"/>
  <c r="H97"/>
  <c r="H98"/>
  <c r="H99"/>
  <c r="H100"/>
  <c r="H101"/>
  <c r="H102"/>
  <c r="H95"/>
  <c r="H88"/>
  <c r="G45"/>
  <c r="H12"/>
  <c r="H13"/>
  <c r="H14"/>
  <c r="H15"/>
  <c r="H16"/>
  <c r="H17"/>
  <c r="H18"/>
  <c r="H19"/>
  <c r="H20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6"/>
  <c r="H47"/>
  <c r="H48"/>
  <c r="H49"/>
  <c r="H50"/>
  <c r="H51"/>
  <c r="H52"/>
  <c r="H54"/>
  <c r="H55"/>
  <c r="H56"/>
  <c r="H58"/>
  <c r="H59"/>
  <c r="H60"/>
  <c r="H61"/>
  <c r="H62"/>
  <c r="H63"/>
  <c r="H65"/>
  <c r="H66"/>
  <c r="H67"/>
  <c r="H68"/>
  <c r="H70"/>
  <c r="H71"/>
  <c r="H73"/>
  <c r="H74"/>
  <c r="H76"/>
  <c r="H77"/>
  <c r="H78"/>
  <c r="H79"/>
  <c r="H81"/>
  <c r="H82"/>
  <c r="H85"/>
  <c r="H11"/>
  <c r="D45"/>
  <c r="D72"/>
  <c r="D69"/>
  <c r="D57"/>
  <c r="D53"/>
  <c r="D83" s="1"/>
  <c r="G85"/>
  <c r="G102"/>
  <c r="D102"/>
  <c r="G101"/>
  <c r="G100"/>
  <c r="G99"/>
  <c r="G98"/>
  <c r="G97"/>
  <c r="G96"/>
  <c r="G95"/>
  <c r="G66"/>
  <c r="D22"/>
  <c r="F84"/>
  <c r="G12"/>
  <c r="G24" i="19"/>
  <c r="G39"/>
  <c r="G35"/>
  <c r="G34"/>
  <c r="G32"/>
  <c r="G31"/>
  <c r="G26"/>
  <c r="G25"/>
  <c r="G23"/>
  <c r="G22"/>
  <c r="G21"/>
  <c r="G20"/>
  <c r="G16"/>
  <c r="G15"/>
  <c r="G14"/>
  <c r="G13"/>
  <c r="G12"/>
  <c r="G11"/>
  <c r="G10"/>
  <c r="G90" i="2"/>
  <c r="G82"/>
  <c r="G81"/>
  <c r="G79"/>
  <c r="G76"/>
  <c r="G74"/>
  <c r="G72"/>
  <c r="G70"/>
  <c r="G69"/>
  <c r="G68"/>
  <c r="G67"/>
  <c r="G65"/>
  <c r="G52"/>
  <c r="G51"/>
  <c r="G50"/>
  <c r="G48"/>
  <c r="G47"/>
  <c r="G46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0"/>
  <c r="G19"/>
  <c r="G18"/>
  <c r="G17"/>
  <c r="G16"/>
  <c r="G15"/>
  <c r="G14"/>
  <c r="G13"/>
  <c r="G11"/>
  <c r="G89"/>
  <c r="G88"/>
  <c r="G22"/>
  <c r="H69"/>
  <c r="H72"/>
  <c r="H22"/>
  <c r="F83"/>
  <c r="D40" i="19"/>
  <c r="H9" i="20"/>
  <c r="G9"/>
  <c r="H32" i="19" l="1"/>
  <c r="E40"/>
  <c r="H40" s="1"/>
  <c r="D84" i="2"/>
  <c r="G27" i="19"/>
  <c r="G19"/>
  <c r="H90" i="2"/>
  <c r="G7" i="3"/>
  <c r="H92" i="2"/>
  <c r="H57"/>
  <c r="H45"/>
  <c r="G84"/>
  <c r="H53"/>
  <c r="G83"/>
  <c r="H83"/>
  <c r="D21"/>
  <c r="D64" s="1"/>
  <c r="G53"/>
  <c r="G40" i="19" l="1"/>
  <c r="H84" i="2"/>
  <c r="E17" i="19"/>
  <c r="D75" i="2"/>
  <c r="D80" s="1"/>
  <c r="D17" i="19" s="1"/>
  <c r="D87" i="2"/>
  <c r="D93" s="1"/>
  <c r="G21"/>
  <c r="H21"/>
  <c r="F87" l="1"/>
  <c r="G64"/>
  <c r="H64"/>
  <c r="F93" l="1"/>
  <c r="G87"/>
  <c r="H87"/>
  <c r="G75"/>
  <c r="H75"/>
  <c r="H80" l="1"/>
  <c r="G80"/>
  <c r="H93"/>
  <c r="G93"/>
</calcChain>
</file>

<file path=xl/sharedStrings.xml><?xml version="1.0" encoding="utf-8"?>
<sst xmlns="http://schemas.openxmlformats.org/spreadsheetml/2006/main" count="467" uniqueCount="265">
  <si>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</si>
  <si>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</si>
  <si>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</si>
  <si>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</si>
  <si>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</si>
  <si>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</si>
  <si>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</si>
  <si>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</si>
  <si>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Усього доходів</t>
  </si>
  <si>
    <t>витрати на страхові послуги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</si>
  <si>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</si>
  <si>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</si>
  <si>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</si>
  <si>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</si>
  <si>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</si>
  <si>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витрати на паливо та енергію</t>
  </si>
  <si>
    <t>Інші операційні витрати</t>
  </si>
  <si>
    <t>придбання (виготовлення) інших необоротних матеріальних активів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</si>
  <si>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</si>
  <si>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</si>
  <si>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</si>
  <si>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</si>
  <si>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</si>
  <si>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</si>
  <si>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</si>
  <si>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</si>
  <si>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</si>
  <si>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</si>
  <si>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</si>
  <si>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</si>
  <si>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</si>
  <si>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</si>
  <si>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</si>
  <si>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</si>
  <si>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Усього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</si>
  <si>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</si>
  <si>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</si>
  <si>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</si>
  <si>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витрати на консалтингові послуги</t>
  </si>
  <si>
    <t>амортизація основних засобів і нематеріальних активів</t>
  </si>
  <si>
    <t>консультаційні та інформаційні послуги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</si>
  <si>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</si>
  <si>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</si>
  <si>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</si>
  <si>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</si>
  <si>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</si>
  <si>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</si>
  <si>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</si>
  <si>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</si>
  <si>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</si>
  <si>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</si>
  <si>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</si>
  <si>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Фінансовий результат до оподаткування</t>
  </si>
  <si>
    <t>І. Формування фінансових результатів</t>
  </si>
  <si>
    <t>рентна плата за транспортування</t>
  </si>
  <si>
    <t>_____________________________</t>
  </si>
  <si>
    <t>витрати, пов'язані з використанням власних службових автомобілів</t>
  </si>
  <si>
    <t>інші адміністративні витрати (розшифрувати)</t>
  </si>
  <si>
    <t>Інші фонди (розшифрувати)</t>
  </si>
  <si>
    <t>Інші цілі (розшифрувати)</t>
  </si>
  <si>
    <t>Усього витрат</t>
  </si>
  <si>
    <t>інші витрати (розшифрувати)</t>
  </si>
  <si>
    <t>у тому числі за основними видами діяльності за КВЕД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</si>
  <si>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</si>
  <si>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EBITDA</t>
  </si>
  <si>
    <t>Розподіл чистого прибутку</t>
  </si>
  <si>
    <t>IІ. Розрахунки з бюджетом</t>
  </si>
  <si>
    <t>Розрахунок показника EBITDA</t>
  </si>
  <si>
    <t>Собівартість реалізованої продукції (товарів, робіт, послуг)</t>
  </si>
  <si>
    <t>транспортні витрати</t>
  </si>
  <si>
    <t>витрати на зберігання та упаковку</t>
  </si>
  <si>
    <t>Перенесено з додаткового капіталу</t>
  </si>
  <si>
    <t>Чистий дохід від реалізації продукції (товарів, робіт, послуг)</t>
  </si>
  <si>
    <t>витрати на оренду службових автомобілів</t>
  </si>
  <si>
    <t xml:space="preserve">IV. Капітальні інвестиції </t>
  </si>
  <si>
    <t>курсові різниці</t>
  </si>
  <si>
    <t>4010</t>
  </si>
  <si>
    <t>Адміністративні витрати, у тому числі:</t>
  </si>
  <si>
    <t>Витрати на збут, у тому числі:</t>
  </si>
  <si>
    <t>Елементи операційних витрат</t>
  </si>
  <si>
    <t>Факт наростаючим підсумком з початку року</t>
  </si>
  <si>
    <t>ЗВІТ</t>
  </si>
  <si>
    <t>__________________________</t>
  </si>
  <si>
    <t>факт</t>
  </si>
  <si>
    <t xml:space="preserve">                  (підпис)</t>
  </si>
  <si>
    <t>інші операційні витрати (розшифрувати)</t>
  </si>
  <si>
    <t>Неконтрольована частка</t>
  </si>
  <si>
    <t xml:space="preserve">план </t>
  </si>
  <si>
    <t>Доходи і витрати (деталізація)</t>
  </si>
  <si>
    <t xml:space="preserve">пояснення та обґрунтування відхилення від запланованого рівня доходів/витрат                               </t>
  </si>
  <si>
    <t>відхилення,  +/–</t>
  </si>
  <si>
    <t>виконання, %</t>
  </si>
  <si>
    <t>Фінансовий результат від операційної діяльності, рядок 1100</t>
  </si>
  <si>
    <t>Матеріальні витрати, у тому числі:</t>
  </si>
  <si>
    <t>витрати на сировину та основні матеріали</t>
  </si>
  <si>
    <t>Найменування показника</t>
  </si>
  <si>
    <t xml:space="preserve">                   (підпис)</t>
  </si>
  <si>
    <t xml:space="preserve">(ініціали, прізвище)    </t>
  </si>
  <si>
    <t>(    )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</si>
  <si>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</si>
  <si>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</si>
  <si>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</si>
  <si>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</si>
  <si>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капітальний ремонт</t>
  </si>
  <si>
    <t>Інші операційні доходи, усього, у тому числі:</t>
  </si>
  <si>
    <t>інші операційні доходи (розшифрувати)</t>
  </si>
  <si>
    <t>Інші доходи, усього, у тому числі:</t>
  </si>
  <si>
    <t>Інші витрати, усього, у тому числі:</t>
  </si>
  <si>
    <t>Нараховані до сплати відрахування частини чистого прибутку, усього, у тому числі:</t>
  </si>
  <si>
    <t>Чистий фінансовий результат, у тому числі:</t>
  </si>
  <si>
    <t>нетипові операційні доходи (розшифрувати)</t>
  </si>
  <si>
    <t>1050/1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</si>
  <si>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</si>
  <si>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</si>
  <si>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</si>
  <si>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</si>
  <si>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</si>
  <si>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Факт наростаючим підсумком
з початку року</t>
  </si>
  <si>
    <t>Сплата податків та зборів до Державного бюджету України (податкові платежі), усього, у тому числі: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</si>
  <si>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</si>
  <si>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</si>
  <si>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 xml:space="preserve">Сплата податків, зборів та інших обов'язкових платежів 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</si>
  <si>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</si>
  <si>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</si>
  <si>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</si>
  <si>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</si>
  <si>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</si>
  <si>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</si>
  <si>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</si>
  <si>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інші (штрафи, пені, неустойки) (розшифрувати)</t>
  </si>
  <si>
    <t>рентна плата за користування надрами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</si>
  <si>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</si>
  <si>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</si>
  <si>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</si>
  <si>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</si>
  <si>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</si>
  <si>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</si>
  <si>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(тис.грн.)</t>
  </si>
  <si>
    <t xml:space="preserve">Факт наростаючим підсумком
з початку року </t>
  </si>
  <si>
    <t>тис.грн.</t>
  </si>
  <si>
    <t>IV. Розподіл коштів, отриманих з міського бюджету на поповнення статутного капіталу</t>
  </si>
  <si>
    <t>Надходження коштів з міського бюджету</t>
  </si>
  <si>
    <t>Поповнення статуного капіталу підприємства</t>
  </si>
  <si>
    <t>Направлення коштів на:</t>
  </si>
  <si>
    <t>придбання та оновлення необоротних активів (розшифрувати)</t>
  </si>
  <si>
    <t>поповнення обігових коштів (розшифрувати)</t>
  </si>
  <si>
    <t>комунальними підприємствами міста до міського бюджету</t>
  </si>
  <si>
    <t>Інші податки, збори та платежі, усього, у тому числі:</t>
  </si>
  <si>
    <t xml:space="preserve">Усього виплат </t>
  </si>
  <si>
    <t>відрахування частини чистого прибутку комунальними підприємствами міста до міського бюджету</t>
  </si>
  <si>
    <t>Таблиця 1</t>
  </si>
  <si>
    <t>Таблиця 2</t>
  </si>
  <si>
    <t>Таблиця 4</t>
  </si>
  <si>
    <t>Таблиця 7</t>
  </si>
  <si>
    <t>Директор КП</t>
  </si>
  <si>
    <t xml:space="preserve"> (посада)</t>
  </si>
  <si>
    <t>про виконання показників фінансового плану за І півріччя 2019 року</t>
  </si>
  <si>
    <t>І півріччя
2018 року</t>
  </si>
  <si>
    <t>І півріччя
2019 року</t>
  </si>
  <si>
    <t>Звітний І півріччя 2019 року</t>
  </si>
  <si>
    <t>за І півріччя 2018 року</t>
  </si>
  <si>
    <t>за І півріччя 2019 року</t>
  </si>
  <si>
    <t>за І півріччя
2018 року</t>
  </si>
  <si>
    <t>за І півріччя
2019 року</t>
  </si>
  <si>
    <t>Розшифровка до Таблиці 1 "Формування фінансових результатів"</t>
  </si>
  <si>
    <t>Інші адміністративні витрати, усього, у тому числі:</t>
  </si>
  <si>
    <t>_________________________</t>
  </si>
  <si>
    <t xml:space="preserve">               (підпис)</t>
  </si>
  <si>
    <t>Розшифровка до Таблиці 7 "Розподіл коштів, отриманих з міського бюджету на поповнення статутного капіталу"</t>
  </si>
  <si>
    <t xml:space="preserve">Факт І півріччя 2018 року </t>
  </si>
  <si>
    <t>План І півріччя 2019 року</t>
  </si>
  <si>
    <t>Факт І півріччя 2019 року</t>
  </si>
  <si>
    <t>відхилення факту І півріччя 2019р. від І півріччя 2018р.</t>
  </si>
  <si>
    <t>відхилення факту І півріччя 2019 року від плану І півріччя 2019р.</t>
  </si>
  <si>
    <t>тис. грн</t>
  </si>
  <si>
    <t xml:space="preserve">КП "Міський лікувально-діагностичний центр" </t>
  </si>
  <si>
    <t>Головний лікар КП “МЛДЦ”</t>
  </si>
  <si>
    <t xml:space="preserve">Д.С. Фостаковський </t>
  </si>
  <si>
    <r>
      <t xml:space="preserve">_________________________    </t>
    </r>
    <r>
      <rPr>
        <b/>
        <u/>
        <sz val="14"/>
        <rFont val="Times New Roman"/>
        <family val="1"/>
        <charset val="204"/>
      </rPr>
      <t xml:space="preserve">Д.С. Фостаковський </t>
    </r>
  </si>
  <si>
    <t>інші податки та збори (військовий збір)</t>
  </si>
  <si>
    <t>інші податки та збори (податок на прибуток)</t>
  </si>
  <si>
    <t xml:space="preserve">  (ініціали, прізвище)    </t>
  </si>
  <si>
    <t xml:space="preserve"> Д.С. Фостаковський </t>
  </si>
  <si>
    <t xml:space="preserve">        (ініціали, прізвище)    </t>
  </si>
  <si>
    <t>витрати на послугу по знесенню дерев</t>
  </si>
  <si>
    <t>витрати на вивіз сміття</t>
  </si>
  <si>
    <t>витрати на періодику</t>
  </si>
  <si>
    <t>списання матеріалів</t>
  </si>
  <si>
    <t>витрати на обслуговування "Чисте місто"</t>
  </si>
  <si>
    <t>витрати на оплату за розрахунково-касове обслуговування</t>
  </si>
  <si>
    <t>витрати на охорону приміщення</t>
  </si>
  <si>
    <t>витрати на інкасацію Ощадбанк</t>
  </si>
  <si>
    <t>опломбування касових апаратів</t>
  </si>
  <si>
    <t>супровід комп. Програми та бази "Облік мед. кадри України" та "Медична статистика"</t>
  </si>
  <si>
    <t>витрати на послуги ключів елекроно-цифрового підпису</t>
  </si>
  <si>
    <t>витрати на послуги з проведення вимірювань у сфері поширення державного метрологічного нагляду</t>
  </si>
  <si>
    <t>витрати на пожежне спостереження</t>
  </si>
  <si>
    <t>інші витрати на збут (витрати на публікацію інформаційних матеріалів)</t>
  </si>
  <si>
    <t>реалізація матеріалів та послуг для спільної діяльності</t>
  </si>
  <si>
    <t>дохід від реалізації шприців, б/у дзеркал</t>
  </si>
  <si>
    <t>доходи від оренди майна</t>
  </si>
  <si>
    <t>витрати матеріалів на спільну діяльність</t>
  </si>
  <si>
    <t>витрати по ремонту орендованого автомобіля</t>
  </si>
  <si>
    <t>витрати на запчастини для орендованого автомобіля</t>
  </si>
  <si>
    <t>коригування ПДВ і податку на прибуток</t>
  </si>
  <si>
    <t>нарахування на лікарняні і преміальні</t>
  </si>
  <si>
    <t>лікарняні 5 днів</t>
  </si>
  <si>
    <t>преміальні до свят</t>
  </si>
  <si>
    <t>безоплатна передача автомобіля КНП "ВМКЛ №3"</t>
  </si>
  <si>
    <t>нетипові операційні витрати (списання питної води, стаканчиків, миючих засобів)</t>
  </si>
  <si>
    <t>Дохід від участі в капіталі (50% прибутку отриманих від спільної діяльності)</t>
  </si>
  <si>
    <t>Втрати від участі в капіталі (5,92% збитку отриманих від спільної діяльності)</t>
  </si>
  <si>
    <t>витрати на страхування медичних працівників</t>
  </si>
  <si>
    <t>витрати на водопостачання і водовідведення</t>
  </si>
  <si>
    <t xml:space="preserve">витрати на охорону </t>
  </si>
  <si>
    <t>витрати на вимірювання зони зовнішнього опромінювання медичних працівників</t>
  </si>
  <si>
    <t>витрати на підвищення кваліфікації персоналу</t>
  </si>
  <si>
    <t xml:space="preserve">витрати на оренду </t>
  </si>
  <si>
    <t>витрати на послуги з дератизації та дезинсекції</t>
  </si>
  <si>
    <t>витрати на послуги з оцінки майна</t>
  </si>
  <si>
    <t>витрати на програмне забезпечення</t>
  </si>
  <si>
    <t>витрати по впровадженню системи відеоспостереження та контролю</t>
  </si>
  <si>
    <t>витрати на підключення до МІС "Доктор Елекс"</t>
  </si>
  <si>
    <t>витрати на послуги зв'язку, інтернет резервований</t>
  </si>
  <si>
    <t>витрати на страхування майна</t>
  </si>
  <si>
    <t>витрати на охорону праці, техніку безпеки</t>
  </si>
  <si>
    <t xml:space="preserve">дохід від безоплатно отриманих оборотних активів </t>
  </si>
  <si>
    <t>списання дебіторської заборгованості</t>
  </si>
  <si>
    <t xml:space="preserve">_________________________ Д.С. Фостаковський </t>
  </si>
  <si>
    <t>програмний продукт UA-Бюджет комплексний облік для бюджетних установ</t>
  </si>
  <si>
    <t>авторефкератометр</t>
  </si>
  <si>
    <t>кондіціонер, 2 шт.</t>
  </si>
  <si>
    <t>набір пробних окулярних лінз</t>
  </si>
  <si>
    <t>офтальмоскоп</t>
  </si>
  <si>
    <t>плита електрична</t>
  </si>
  <si>
    <t>проектор знаків</t>
  </si>
  <si>
    <t>стіл офтальмологічний електричний</t>
  </si>
  <si>
    <t>шафа телекомунікаційна</t>
  </si>
  <si>
    <t>моноблок</t>
  </si>
  <si>
    <t>послуги з технічного обслуговування спеціалізованого легкового авто (заміна запчастин)</t>
  </si>
  <si>
    <t>капітальний ремонт частини приміщень 3-го поверху будівлі КП "МЛДЦ"</t>
  </si>
  <si>
    <t>виготовлення проектно-кошторисної документації на ремонт частини приміщень 3-го поверху будівлі КП "МЛДЦ"</t>
  </si>
  <si>
    <t>придбання столів, стільців, шаф та ін. для облаштування дитячого відділення</t>
  </si>
  <si>
    <t>багатофункціональний друкуючий пристрій</t>
  </si>
  <si>
    <t>ЕКГ -кабель пацієнта на 5 відведень</t>
  </si>
  <si>
    <t>касові апарати, 2 шт.</t>
  </si>
  <si>
    <t>ком'ютерний комплекс, 6 шт.</t>
  </si>
  <si>
    <t>мікроскоп бінокулярний, 2 шт.</t>
  </si>
  <si>
    <t>монтажна стійка для фільтрувальної станції</t>
  </si>
  <si>
    <t>мотокоса</t>
  </si>
  <si>
    <t>навіс на контейнерний майданчик</t>
  </si>
  <si>
    <t>негатоскоп</t>
  </si>
  <si>
    <t>обладнання системи охороної сигналізації, 2 шт.</t>
  </si>
  <si>
    <t>станція очистки води</t>
  </si>
  <si>
    <t>стійка реєстрації</t>
  </si>
  <si>
    <t>прінтер</t>
  </si>
  <si>
    <t>холодильник</t>
  </si>
  <si>
    <t>щіпці біопсійні, 4 шт.</t>
  </si>
  <si>
    <t>столи, стільці, шафи, жалюзі, ваги та ін.</t>
  </si>
  <si>
    <t>ремонт відеоколоноскопа</t>
  </si>
  <si>
    <t>Розшифровка до Таблиці 4 "Капітальні інвестиції"</t>
  </si>
  <si>
    <r>
      <t xml:space="preserve">Фінансові витрати </t>
    </r>
    <r>
      <rPr>
        <sz val="14"/>
        <rFont val="Times New Roman"/>
        <family val="1"/>
        <charset val="204"/>
      </rPr>
      <t>(комісія за договором фінансового лізингу)</t>
    </r>
  </si>
  <si>
    <t>комутатор 3 шт., порти 4 шт.</t>
  </si>
  <si>
    <r>
      <t xml:space="preserve">Інші фінансові доходи </t>
    </r>
    <r>
      <rPr>
        <sz val="14"/>
        <rFont val="Times New Roman"/>
        <family val="1"/>
        <charset val="204"/>
      </rPr>
      <t>(отримані відсотки банку)</t>
    </r>
  </si>
  <si>
    <t>інші доходи (дохід від безоплатно одержаних основних засобів, в частині амортизаційних відрахувань)</t>
  </si>
</sst>
</file>

<file path=xl/styles.xml><?xml version="1.0" encoding="utf-8"?>
<styleSheet xmlns="http://schemas.openxmlformats.org/spreadsheetml/2006/main">
  <numFmts count="14"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#,##0.0"/>
    <numFmt numFmtId="170" formatCode="###\ ##0.000"/>
    <numFmt numFmtId="171" formatCode="_(&quot;$&quot;* #,##0.00_);_(&quot;$&quot;* \(#,##0.00\);_(&quot;$&quot;* &quot;-&quot;??_);_(@_)"/>
    <numFmt numFmtId="172" formatCode="_(* #,##0_);_(* \(#,##0\);_(* &quot;-&quot;_);_(@_)"/>
    <numFmt numFmtId="173" formatCode="_(* #,##0.00_);_(* \(#,##0.00\);_(* &quot;-&quot;??_);_(@_)"/>
    <numFmt numFmtId="174" formatCode="#,##0.0_ ;[Red]\-#,##0.0\ "/>
    <numFmt numFmtId="175" formatCode="0.0;\(0.0\);\ ;\-"/>
    <numFmt numFmtId="176" formatCode="_(* #,##0.0_);_(* \(#,##0.0\);_(* &quot;-&quot;_);_(@_)"/>
    <numFmt numFmtId="177" formatCode="_(* #,##0_);_(* \(#,##0\);_(* \-_);_(@_)"/>
  </numFmts>
  <fonts count="74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2"/>
      <name val="Times New Roman"/>
      <family val="1"/>
      <charset val="204"/>
    </font>
    <font>
      <b/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u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u/>
      <sz val="14"/>
      <name val="Times New Roman"/>
      <family val="1"/>
      <charset val="204"/>
    </font>
    <font>
      <sz val="18"/>
      <color theme="0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53">
    <xf numFmtId="0" fontId="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6" fillId="2" borderId="0" applyNumberFormat="0" applyBorder="0" applyAlignment="0" applyProtection="0"/>
    <xf numFmtId="0" fontId="1" fillId="2" borderId="0" applyNumberFormat="0" applyBorder="0" applyAlignment="0" applyProtection="0"/>
    <xf numFmtId="0" fontId="26" fillId="3" borderId="0" applyNumberFormat="0" applyBorder="0" applyAlignment="0" applyProtection="0"/>
    <xf numFmtId="0" fontId="1" fillId="3" borderId="0" applyNumberFormat="0" applyBorder="0" applyAlignment="0" applyProtection="0"/>
    <xf numFmtId="0" fontId="26" fillId="4" borderId="0" applyNumberFormat="0" applyBorder="0" applyAlignment="0" applyProtection="0"/>
    <xf numFmtId="0" fontId="1" fillId="4" borderId="0" applyNumberFormat="0" applyBorder="0" applyAlignment="0" applyProtection="0"/>
    <xf numFmtId="0" fontId="26" fillId="5" borderId="0" applyNumberFormat="0" applyBorder="0" applyAlignment="0" applyProtection="0"/>
    <xf numFmtId="0" fontId="1" fillId="5" borderId="0" applyNumberFormat="0" applyBorder="0" applyAlignment="0" applyProtection="0"/>
    <xf numFmtId="0" fontId="26" fillId="6" borderId="0" applyNumberFormat="0" applyBorder="0" applyAlignment="0" applyProtection="0"/>
    <xf numFmtId="0" fontId="1" fillId="6" borderId="0" applyNumberFormat="0" applyBorder="0" applyAlignment="0" applyProtection="0"/>
    <xf numFmtId="0" fontId="26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6" fillId="8" borderId="0" applyNumberFormat="0" applyBorder="0" applyAlignment="0" applyProtection="0"/>
    <xf numFmtId="0" fontId="1" fillId="8" borderId="0" applyNumberFormat="0" applyBorder="0" applyAlignment="0" applyProtection="0"/>
    <xf numFmtId="0" fontId="26" fillId="9" borderId="0" applyNumberFormat="0" applyBorder="0" applyAlignment="0" applyProtection="0"/>
    <xf numFmtId="0" fontId="1" fillId="9" borderId="0" applyNumberFormat="0" applyBorder="0" applyAlignment="0" applyProtection="0"/>
    <xf numFmtId="0" fontId="26" fillId="10" borderId="0" applyNumberFormat="0" applyBorder="0" applyAlignment="0" applyProtection="0"/>
    <xf numFmtId="0" fontId="1" fillId="10" borderId="0" applyNumberFormat="0" applyBorder="0" applyAlignment="0" applyProtection="0"/>
    <xf numFmtId="0" fontId="26" fillId="5" borderId="0" applyNumberFormat="0" applyBorder="0" applyAlignment="0" applyProtection="0"/>
    <xf numFmtId="0" fontId="1" fillId="5" borderId="0" applyNumberFormat="0" applyBorder="0" applyAlignment="0" applyProtection="0"/>
    <xf numFmtId="0" fontId="26" fillId="8" borderId="0" applyNumberFormat="0" applyBorder="0" applyAlignment="0" applyProtection="0"/>
    <xf numFmtId="0" fontId="1" fillId="8" borderId="0" applyNumberFormat="0" applyBorder="0" applyAlignment="0" applyProtection="0"/>
    <xf numFmtId="0" fontId="26" fillId="11" borderId="0" applyNumberFormat="0" applyBorder="0" applyAlignment="0" applyProtection="0"/>
    <xf numFmtId="0" fontId="1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7" fillId="12" borderId="0" applyNumberFormat="0" applyBorder="0" applyAlignment="0" applyProtection="0"/>
    <xf numFmtId="0" fontId="9" fillId="12" borderId="0" applyNumberFormat="0" applyBorder="0" applyAlignment="0" applyProtection="0"/>
    <xf numFmtId="0" fontId="27" fillId="9" borderId="0" applyNumberFormat="0" applyBorder="0" applyAlignment="0" applyProtection="0"/>
    <xf numFmtId="0" fontId="9" fillId="9" borderId="0" applyNumberFormat="0" applyBorder="0" applyAlignment="0" applyProtection="0"/>
    <xf numFmtId="0" fontId="27" fillId="10" borderId="0" applyNumberFormat="0" applyBorder="0" applyAlignment="0" applyProtection="0"/>
    <xf numFmtId="0" fontId="9" fillId="10" borderId="0" applyNumberFormat="0" applyBorder="0" applyAlignment="0" applyProtection="0"/>
    <xf numFmtId="0" fontId="27" fillId="13" borderId="0" applyNumberFormat="0" applyBorder="0" applyAlignment="0" applyProtection="0"/>
    <xf numFmtId="0" fontId="9" fillId="13" borderId="0" applyNumberFormat="0" applyBorder="0" applyAlignment="0" applyProtection="0"/>
    <xf numFmtId="0" fontId="27" fillId="14" borderId="0" applyNumberFormat="0" applyBorder="0" applyAlignment="0" applyProtection="0"/>
    <xf numFmtId="0" fontId="9" fillId="14" borderId="0" applyNumberFormat="0" applyBorder="0" applyAlignment="0" applyProtection="0"/>
    <xf numFmtId="0" fontId="27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20" fillId="3" borderId="0" applyNumberFormat="0" applyBorder="0" applyAlignment="0" applyProtection="0"/>
    <xf numFmtId="0" fontId="12" fillId="20" borderId="1" applyNumberFormat="0" applyAlignment="0" applyProtection="0"/>
    <xf numFmtId="0" fontId="17" fillId="21" borderId="2" applyNumberFormat="0" applyAlignment="0" applyProtection="0"/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49" fontId="28" fillId="0" borderId="3">
      <alignment horizontal="center" vertical="center"/>
      <protection locked="0"/>
    </xf>
    <xf numFmtId="165" fontId="7" fillId="0" borderId="0" applyFont="0" applyFill="0" applyBorder="0" applyAlignment="0" applyProtection="0"/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49" fontId="7" fillId="0" borderId="3">
      <alignment horizontal="left" vertical="center"/>
      <protection locked="0"/>
    </xf>
    <xf numFmtId="0" fontId="21" fillId="0" borderId="0" applyNumberFormat="0" applyFill="0" applyBorder="0" applyAlignment="0" applyProtection="0"/>
    <xf numFmtId="170" fontId="29" fillId="0" borderId="0" applyAlignment="0">
      <alignment wrapText="1"/>
    </xf>
    <xf numFmtId="0" fontId="24" fillId="4" borderId="0" applyNumberFormat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10" fillId="7" borderId="1" applyNumberFormat="0" applyAlignment="0" applyProtection="0"/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</xf>
    <xf numFmtId="49" fontId="7" fillId="0" borderId="0" applyNumberFormat="0" applyFont="0" applyAlignment="0">
      <alignment vertical="top" wrapText="1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7" fillId="0" borderId="0" applyNumberFormat="0" applyFont="0" applyAlignment="0">
      <alignment vertical="top" wrapText="1"/>
      <protection locked="0"/>
    </xf>
    <xf numFmtId="49" fontId="31" fillId="22" borderId="7">
      <alignment horizontal="left" vertical="center"/>
      <protection locked="0"/>
    </xf>
    <xf numFmtId="49" fontId="31" fillId="22" borderId="7">
      <alignment horizontal="left" vertical="center"/>
    </xf>
    <xf numFmtId="4" fontId="31" fillId="22" borderId="7">
      <alignment horizontal="right" vertical="center"/>
      <protection locked="0"/>
    </xf>
    <xf numFmtId="4" fontId="31" fillId="22" borderId="7">
      <alignment horizontal="right" vertical="center"/>
    </xf>
    <xf numFmtId="4" fontId="32" fillId="22" borderId="7">
      <alignment horizontal="right" vertical="center"/>
      <protection locked="0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" fontId="33" fillId="22" borderId="3">
      <alignment horizontal="right" vertical="center"/>
      <protection locked="0"/>
    </xf>
    <xf numFmtId="4" fontId="33" fillId="22" borderId="3">
      <alignment horizontal="right" vertical="center"/>
    </xf>
    <xf numFmtId="4" fontId="35" fillId="22" borderId="3">
      <alignment horizontal="right" vertical="center"/>
      <protection locked="0"/>
    </xf>
    <xf numFmtId="49" fontId="28" fillId="22" borderId="3">
      <alignment horizontal="left" vertical="center"/>
      <protection locked="0"/>
    </xf>
    <xf numFmtId="49" fontId="28" fillId="22" borderId="3">
      <alignment horizontal="left" vertical="center"/>
      <protection locked="0"/>
    </xf>
    <xf numFmtId="49" fontId="28" fillId="22" borderId="3">
      <alignment horizontal="left" vertical="center"/>
    </xf>
    <xf numFmtId="49" fontId="28" fillId="22" borderId="3">
      <alignment horizontal="left" vertical="center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" fontId="28" fillId="22" borderId="3">
      <alignment horizontal="right" vertical="center"/>
      <protection locked="0"/>
    </xf>
    <xf numFmtId="4" fontId="28" fillId="22" borderId="3">
      <alignment horizontal="right" vertical="center"/>
      <protection locked="0"/>
    </xf>
    <xf numFmtId="4" fontId="28" fillId="22" borderId="3">
      <alignment horizontal="right" vertical="center"/>
    </xf>
    <xf numFmtId="4" fontId="28" fillId="22" borderId="3">
      <alignment horizontal="right" vertical="center"/>
    </xf>
    <xf numFmtId="4" fontId="32" fillId="22" borderId="3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39" fillId="0" borderId="3">
      <alignment horizontal="left" vertical="center"/>
      <protection locked="0"/>
    </xf>
    <xf numFmtId="49" fontId="39" fillId="0" borderId="3">
      <alignment horizontal="left" vertical="center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" fontId="39" fillId="0" borderId="3">
      <alignment horizontal="right" vertical="center"/>
      <protection locked="0"/>
    </xf>
    <xf numFmtId="4" fontId="39" fillId="0" borderId="3">
      <alignment horizontal="right" vertical="center"/>
    </xf>
    <xf numFmtId="4" fontId="40" fillId="0" borderId="3">
      <alignment horizontal="right" vertical="center"/>
      <protection locked="0"/>
    </xf>
    <xf numFmtId="49" fontId="41" fillId="0" borderId="3">
      <alignment horizontal="left" vertical="center"/>
      <protection locked="0"/>
    </xf>
    <xf numFmtId="49" fontId="41" fillId="0" borderId="3">
      <alignment horizontal="left" vertical="center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" fontId="41" fillId="0" borderId="3">
      <alignment horizontal="right" vertical="center"/>
      <protection locked="0"/>
    </xf>
    <xf numFmtId="4" fontId="41" fillId="0" borderId="3">
      <alignment horizontal="right" vertical="center"/>
    </xf>
    <xf numFmtId="49" fontId="39" fillId="0" borderId="3">
      <alignment horizontal="left" vertical="center"/>
      <protection locked="0"/>
    </xf>
    <xf numFmtId="49" fontId="40" fillId="0" borderId="3">
      <alignment horizontal="left" vertical="center"/>
      <protection locked="0"/>
    </xf>
    <xf numFmtId="4" fontId="39" fillId="0" borderId="3">
      <alignment horizontal="right" vertical="center"/>
      <protection locked="0"/>
    </xf>
    <xf numFmtId="0" fontId="22" fillId="0" borderId="8" applyNumberFormat="0" applyFill="0" applyAlignment="0" applyProtection="0"/>
    <xf numFmtId="0" fontId="19" fillId="23" borderId="0" applyNumberFormat="0" applyBorder="0" applyAlignment="0" applyProtection="0"/>
    <xf numFmtId="0" fontId="7" fillId="0" borderId="0"/>
    <xf numFmtId="0" fontId="7" fillId="0" borderId="0"/>
    <xf numFmtId="0" fontId="2" fillId="24" borderId="9" applyNumberFormat="0" applyFont="0" applyAlignment="0" applyProtection="0"/>
    <xf numFmtId="4" fontId="43" fillId="25" borderId="3">
      <alignment horizontal="right" vertical="center"/>
      <protection locked="0"/>
    </xf>
    <xf numFmtId="4" fontId="43" fillId="26" borderId="3">
      <alignment horizontal="right" vertical="center"/>
      <protection locked="0"/>
    </xf>
    <xf numFmtId="4" fontId="43" fillId="27" borderId="3">
      <alignment horizontal="right" vertical="center"/>
      <protection locked="0"/>
    </xf>
    <xf numFmtId="0" fontId="11" fillId="20" borderId="10" applyNumberFormat="0" applyAlignment="0" applyProtection="0"/>
    <xf numFmtId="49" fontId="28" fillId="0" borderId="3">
      <alignment horizontal="left" vertical="center" wrapText="1"/>
      <protection locked="0"/>
    </xf>
    <xf numFmtId="49" fontId="28" fillId="0" borderId="3">
      <alignment horizontal="left" vertical="center" wrapText="1"/>
      <protection locked="0"/>
    </xf>
    <xf numFmtId="0" fontId="18" fillId="0" borderId="0" applyNumberFormat="0" applyFill="0" applyBorder="0" applyAlignment="0" applyProtection="0"/>
    <xf numFmtId="0" fontId="16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7" fillId="16" borderId="0" applyNumberFormat="0" applyBorder="0" applyAlignment="0" applyProtection="0"/>
    <xf numFmtId="0" fontId="9" fillId="16" borderId="0" applyNumberFormat="0" applyBorder="0" applyAlignment="0" applyProtection="0"/>
    <xf numFmtId="0" fontId="27" fillId="17" borderId="0" applyNumberFormat="0" applyBorder="0" applyAlignment="0" applyProtection="0"/>
    <xf numFmtId="0" fontId="9" fillId="17" borderId="0" applyNumberFormat="0" applyBorder="0" applyAlignment="0" applyProtection="0"/>
    <xf numFmtId="0" fontId="27" fillId="18" borderId="0" applyNumberFormat="0" applyBorder="0" applyAlignment="0" applyProtection="0"/>
    <xf numFmtId="0" fontId="9" fillId="18" borderId="0" applyNumberFormat="0" applyBorder="0" applyAlignment="0" applyProtection="0"/>
    <xf numFmtId="0" fontId="27" fillId="13" borderId="0" applyNumberFormat="0" applyBorder="0" applyAlignment="0" applyProtection="0"/>
    <xf numFmtId="0" fontId="9" fillId="13" borderId="0" applyNumberFormat="0" applyBorder="0" applyAlignment="0" applyProtection="0"/>
    <xf numFmtId="0" fontId="27" fillId="14" borderId="0" applyNumberFormat="0" applyBorder="0" applyAlignment="0" applyProtection="0"/>
    <xf numFmtId="0" fontId="9" fillId="14" borderId="0" applyNumberFormat="0" applyBorder="0" applyAlignment="0" applyProtection="0"/>
    <xf numFmtId="0" fontId="27" fillId="19" borderId="0" applyNumberFormat="0" applyBorder="0" applyAlignment="0" applyProtection="0"/>
    <xf numFmtId="0" fontId="9" fillId="19" borderId="0" applyNumberFormat="0" applyBorder="0" applyAlignment="0" applyProtection="0"/>
    <xf numFmtId="0" fontId="44" fillId="7" borderId="1" applyNumberFormat="0" applyAlignment="0" applyProtection="0"/>
    <xf numFmtId="0" fontId="10" fillId="7" borderId="1" applyNumberFormat="0" applyAlignment="0" applyProtection="0"/>
    <xf numFmtId="9" fontId="2" fillId="0" borderId="0" applyFont="0" applyFill="0" applyBorder="0" applyAlignment="0" applyProtection="0"/>
    <xf numFmtId="0" fontId="45" fillId="20" borderId="10" applyNumberFormat="0" applyAlignment="0" applyProtection="0"/>
    <xf numFmtId="0" fontId="11" fillId="20" borderId="10" applyNumberFormat="0" applyAlignment="0" applyProtection="0"/>
    <xf numFmtId="0" fontId="46" fillId="20" borderId="1" applyNumberFormat="0" applyAlignment="0" applyProtection="0"/>
    <xf numFmtId="0" fontId="12" fillId="20" borderId="1" applyNumberFormat="0" applyAlignment="0" applyProtection="0"/>
    <xf numFmtId="171" fontId="7" fillId="0" borderId="0" applyFont="0" applyFill="0" applyBorder="0" applyAlignment="0" applyProtection="0"/>
    <xf numFmtId="0" fontId="47" fillId="0" borderId="4" applyNumberFormat="0" applyFill="0" applyAlignment="0" applyProtection="0"/>
    <xf numFmtId="0" fontId="13" fillId="0" borderId="4" applyNumberFormat="0" applyFill="0" applyAlignment="0" applyProtection="0"/>
    <xf numFmtId="0" fontId="48" fillId="0" borderId="5" applyNumberFormat="0" applyFill="0" applyAlignment="0" applyProtection="0"/>
    <xf numFmtId="0" fontId="14" fillId="0" borderId="5" applyNumberFormat="0" applyFill="0" applyAlignment="0" applyProtection="0"/>
    <xf numFmtId="0" fontId="49" fillId="0" borderId="6" applyNumberFormat="0" applyFill="0" applyAlignment="0" applyProtection="0"/>
    <xf numFmtId="0" fontId="15" fillId="0" borderId="6" applyNumberFormat="0" applyFill="0" applyAlignment="0" applyProtection="0"/>
    <xf numFmtId="0" fontId="49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0" fillId="0" borderId="11" applyNumberFormat="0" applyFill="0" applyAlignment="0" applyProtection="0"/>
    <xf numFmtId="0" fontId="16" fillId="0" borderId="11" applyNumberFormat="0" applyFill="0" applyAlignment="0" applyProtection="0"/>
    <xf numFmtId="0" fontId="51" fillId="21" borderId="2" applyNumberFormat="0" applyAlignment="0" applyProtection="0"/>
    <xf numFmtId="0" fontId="17" fillId="21" borderId="2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2" fillId="23" borderId="0" applyNumberFormat="0" applyBorder="0" applyAlignment="0" applyProtection="0"/>
    <xf numFmtId="0" fontId="19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" fillId="0" borderId="0"/>
    <xf numFmtId="0" fontId="65" fillId="0" borderId="0"/>
    <xf numFmtId="0" fontId="7" fillId="0" borderId="0"/>
    <xf numFmtId="0" fontId="2" fillId="0" borderId="0"/>
    <xf numFmtId="0" fontId="7" fillId="0" borderId="0"/>
    <xf numFmtId="0" fontId="7" fillId="0" borderId="0" applyNumberFormat="0" applyFont="0" applyFill="0" applyBorder="0" applyAlignment="0" applyProtection="0">
      <alignment vertical="top"/>
    </xf>
    <xf numFmtId="0" fontId="7" fillId="0" borderId="0" applyNumberFormat="0" applyFont="0" applyFill="0" applyBorder="0" applyAlignment="0" applyProtection="0">
      <alignment vertical="top"/>
    </xf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53" fillId="3" borderId="0" applyNumberFormat="0" applyBorder="0" applyAlignment="0" applyProtection="0"/>
    <xf numFmtId="0" fontId="20" fillId="3" borderId="0" applyNumberFormat="0" applyBorder="0" applyAlignment="0" applyProtection="0"/>
    <xf numFmtId="0" fontId="54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24" borderId="9" applyNumberFormat="0" applyFont="0" applyAlignment="0" applyProtection="0"/>
    <xf numFmtId="0" fontId="7" fillId="24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6" fillId="0" borderId="8" applyNumberFormat="0" applyFill="0" applyAlignment="0" applyProtection="0"/>
    <xf numFmtId="0" fontId="22" fillId="0" borderId="8" applyNumberFormat="0" applyFill="0" applyAlignment="0" applyProtection="0"/>
    <xf numFmtId="0" fontId="25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72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0" fillId="4" borderId="0" applyNumberFormat="0" applyBorder="0" applyAlignment="0" applyProtection="0"/>
    <xf numFmtId="0" fontId="24" fillId="4" borderId="0" applyNumberFormat="0" applyBorder="0" applyAlignment="0" applyProtection="0"/>
    <xf numFmtId="175" fontId="61" fillId="22" borderId="12" applyFill="0" applyBorder="0">
      <alignment horizontal="center" vertical="center" wrapText="1"/>
      <protection locked="0"/>
    </xf>
    <xf numFmtId="170" fontId="62" fillId="0" borderId="0">
      <alignment wrapText="1"/>
    </xf>
    <xf numFmtId="170" fontId="29" fillId="0" borderId="0">
      <alignment wrapText="1"/>
    </xf>
  </cellStyleXfs>
  <cellXfs count="186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245" applyFont="1" applyFill="1" applyBorder="1" applyAlignment="1">
      <alignment vertical="center"/>
    </xf>
    <xf numFmtId="0" fontId="4" fillId="0" borderId="0" xfId="245" applyFont="1" applyFill="1" applyBorder="1" applyAlignment="1">
      <alignment vertical="center"/>
    </xf>
    <xf numFmtId="0" fontId="5" fillId="0" borderId="0" xfId="245" applyFont="1" applyFill="1" applyBorder="1" applyAlignment="1">
      <alignment horizontal="center" vertical="center"/>
    </xf>
    <xf numFmtId="0" fontId="4" fillId="0" borderId="0" xfId="245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3" xfId="245" applyFont="1" applyFill="1" applyBorder="1" applyAlignment="1">
      <alignment horizontal="center" vertical="center"/>
    </xf>
    <xf numFmtId="0" fontId="5" fillId="0" borderId="3" xfId="245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245" applyFont="1" applyFill="1" applyBorder="1" applyAlignment="1">
      <alignment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0" xfId="245" applyFont="1" applyFill="1" applyBorder="1" applyAlignment="1">
      <alignment horizontal="right" vertical="center"/>
    </xf>
    <xf numFmtId="0" fontId="4" fillId="0" borderId="0" xfId="0" applyFont="1"/>
    <xf numFmtId="0" fontId="5" fillId="28" borderId="3" xfId="0" applyFont="1" applyFill="1" applyBorder="1" applyAlignment="1">
      <alignment horizontal="left" vertical="center" wrapText="1"/>
    </xf>
    <xf numFmtId="0" fontId="5" fillId="28" borderId="3" xfId="0" quotePrefix="1" applyFont="1" applyFill="1" applyBorder="1" applyAlignment="1">
      <alignment horizontal="center" vertical="center"/>
    </xf>
    <xf numFmtId="49" fontId="5" fillId="28" borderId="3" xfId="0" quotePrefix="1" applyNumberFormat="1" applyFont="1" applyFill="1" applyBorder="1" applyAlignment="1">
      <alignment horizontal="left" vertical="center" wrapText="1"/>
    </xf>
    <xf numFmtId="0" fontId="5" fillId="28" borderId="3" xfId="0" applyFont="1" applyFill="1" applyBorder="1" applyAlignment="1">
      <alignment horizontal="center" vertical="center" wrapText="1"/>
    </xf>
    <xf numFmtId="49" fontId="5" fillId="28" borderId="3" xfId="0" applyNumberFormat="1" applyFont="1" applyFill="1" applyBorder="1" applyAlignment="1">
      <alignment horizontal="left" vertical="center" wrapText="1"/>
    </xf>
    <xf numFmtId="0" fontId="4" fillId="28" borderId="3" xfId="0" applyFont="1" applyFill="1" applyBorder="1" applyAlignment="1">
      <alignment horizontal="left" vertical="center" wrapText="1"/>
    </xf>
    <xf numFmtId="0" fontId="4" fillId="28" borderId="3" xfId="0" quotePrefix="1" applyFont="1" applyFill="1" applyBorder="1" applyAlignment="1">
      <alignment horizontal="center" vertical="center"/>
    </xf>
    <xf numFmtId="49" fontId="4" fillId="28" borderId="3" xfId="0" quotePrefix="1" applyNumberFormat="1" applyFont="1" applyFill="1" applyBorder="1" applyAlignment="1">
      <alignment horizontal="left" vertical="center" wrapText="1"/>
    </xf>
    <xf numFmtId="0" fontId="5" fillId="28" borderId="3" xfId="0" applyFont="1" applyFill="1" applyBorder="1" applyAlignment="1">
      <alignment horizontal="center" vertical="center"/>
    </xf>
    <xf numFmtId="0" fontId="5" fillId="28" borderId="3" xfId="0" applyFont="1" applyFill="1" applyBorder="1" applyAlignment="1">
      <alignment horizontal="center"/>
    </xf>
    <xf numFmtId="0" fontId="5" fillId="28" borderId="3" xfId="0" quotePrefix="1" applyFont="1" applyFill="1" applyBorder="1" applyAlignment="1">
      <alignment horizontal="center"/>
    </xf>
    <xf numFmtId="0" fontId="4" fillId="28" borderId="3" xfId="0" quotePrefix="1" applyFont="1" applyFill="1" applyBorder="1" applyAlignment="1">
      <alignment horizontal="center"/>
    </xf>
    <xf numFmtId="0" fontId="4" fillId="28" borderId="0" xfId="0" applyFont="1" applyFill="1" applyBorder="1" applyAlignment="1">
      <alignment horizontal="left" vertical="center" wrapText="1"/>
    </xf>
    <xf numFmtId="0" fontId="4" fillId="28" borderId="0" xfId="0" quotePrefix="1" applyFont="1" applyFill="1" applyBorder="1" applyAlignment="1">
      <alignment horizontal="center"/>
    </xf>
    <xf numFmtId="0" fontId="5" fillId="28" borderId="0" xfId="0" applyFont="1" applyFill="1" applyBorder="1" applyAlignment="1">
      <alignment horizontal="left" vertical="center" wrapText="1"/>
    </xf>
    <xf numFmtId="0" fontId="5" fillId="28" borderId="0" xfId="0" applyFont="1" applyFill="1" applyBorder="1" applyAlignment="1">
      <alignment horizontal="center" vertical="center"/>
    </xf>
    <xf numFmtId="0" fontId="5" fillId="28" borderId="0" xfId="0" quotePrefix="1" applyFont="1" applyFill="1" applyBorder="1" applyAlignment="1">
      <alignment horizontal="center" vertical="center"/>
    </xf>
    <xf numFmtId="169" fontId="5" fillId="28" borderId="0" xfId="0" quotePrefix="1" applyNumberFormat="1" applyFont="1" applyFill="1" applyBorder="1" applyAlignment="1">
      <alignment vertical="center" wrapText="1"/>
    </xf>
    <xf numFmtId="0" fontId="5" fillId="28" borderId="0" xfId="0" applyFont="1" applyFill="1" applyBorder="1" applyAlignment="1">
      <alignment vertical="center"/>
    </xf>
    <xf numFmtId="0" fontId="5" fillId="28" borderId="0" xfId="0" applyFont="1" applyFill="1" applyAlignment="1">
      <alignment vertical="center"/>
    </xf>
    <xf numFmtId="0" fontId="5" fillId="28" borderId="3" xfId="245" applyFont="1" applyFill="1" applyBorder="1" applyAlignment="1">
      <alignment horizontal="left" vertical="center" wrapText="1"/>
    </xf>
    <xf numFmtId="0" fontId="4" fillId="28" borderId="3" xfId="245" applyFont="1" applyFill="1" applyBorder="1" applyAlignment="1">
      <alignment horizontal="left" vertical="center" wrapText="1"/>
    </xf>
    <xf numFmtId="0" fontId="4" fillId="28" borderId="3" xfId="0" applyFont="1" applyFill="1" applyBorder="1" applyAlignment="1">
      <alignment horizontal="center" vertical="center"/>
    </xf>
    <xf numFmtId="0" fontId="5" fillId="28" borderId="3" xfId="245" applyFont="1" applyFill="1" applyBorder="1" applyAlignment="1">
      <alignment horizontal="center" vertical="center"/>
    </xf>
    <xf numFmtId="0" fontId="4" fillId="28" borderId="3" xfId="245" applyFont="1" applyFill="1" applyBorder="1" applyAlignment="1">
      <alignment horizontal="center" vertical="center"/>
    </xf>
    <xf numFmtId="0" fontId="5" fillId="28" borderId="0" xfId="245" applyFont="1" applyFill="1" applyBorder="1" applyAlignment="1">
      <alignment horizontal="left" vertical="center" wrapText="1"/>
    </xf>
    <xf numFmtId="0" fontId="5" fillId="28" borderId="0" xfId="245" applyFont="1" applyFill="1" applyBorder="1" applyAlignment="1">
      <alignment horizontal="center" vertical="center"/>
    </xf>
    <xf numFmtId="0" fontId="5" fillId="28" borderId="0" xfId="245" applyFont="1" applyFill="1" applyBorder="1" applyAlignment="1">
      <alignment vertical="center" wrapText="1"/>
    </xf>
    <xf numFmtId="0" fontId="5" fillId="28" borderId="3" xfId="0" quotePrefix="1" applyNumberFormat="1" applyFont="1" applyFill="1" applyBorder="1" applyAlignment="1">
      <alignment horizontal="center" vertical="center"/>
    </xf>
    <xf numFmtId="0" fontId="5" fillId="28" borderId="3" xfId="0" applyNumberFormat="1" applyFont="1" applyFill="1" applyBorder="1" applyAlignment="1">
      <alignment horizontal="center" vertical="center"/>
    </xf>
    <xf numFmtId="0" fontId="5" fillId="28" borderId="0" xfId="0" applyFont="1" applyFill="1" applyAlignment="1">
      <alignment horizontal="center" vertical="center"/>
    </xf>
    <xf numFmtId="0" fontId="0" fillId="28" borderId="0" xfId="0" applyFill="1"/>
    <xf numFmtId="0" fontId="5" fillId="0" borderId="0" xfId="0" applyFont="1" applyFill="1" applyBorder="1" applyAlignment="1">
      <alignment horizontal="center" vertical="center"/>
    </xf>
    <xf numFmtId="0" fontId="4" fillId="28" borderId="3" xfId="0" applyFont="1" applyFill="1" applyBorder="1" applyAlignment="1">
      <alignment horizontal="left" vertical="center" wrapText="1"/>
    </xf>
    <xf numFmtId="0" fontId="5" fillId="28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63" fillId="0" borderId="0" xfId="0" applyFont="1" applyFill="1" applyBorder="1" applyAlignment="1">
      <alignment vertical="center" wrapText="1"/>
    </xf>
    <xf numFmtId="0" fontId="4" fillId="28" borderId="3" xfId="0" applyFont="1" applyFill="1" applyBorder="1" applyAlignment="1">
      <alignment horizontal="left" vertical="center" wrapText="1" shrinkToFit="1"/>
    </xf>
    <xf numFmtId="0" fontId="66" fillId="28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69" fontId="5" fillId="28" borderId="3" xfId="0" applyNumberFormat="1" applyFont="1" applyFill="1" applyBorder="1" applyAlignment="1">
      <alignment horizontal="center" vertical="center" wrapText="1"/>
    </xf>
    <xf numFmtId="169" fontId="5" fillId="28" borderId="3" xfId="206" applyNumberFormat="1" applyFont="1" applyFill="1" applyBorder="1" applyAlignment="1">
      <alignment horizontal="right" vertical="center" wrapText="1"/>
    </xf>
    <xf numFmtId="0" fontId="67" fillId="28" borderId="3" xfId="0" applyFont="1" applyFill="1" applyBorder="1" applyAlignment="1">
      <alignment horizontal="left" vertical="center" wrapText="1"/>
    </xf>
    <xf numFmtId="0" fontId="68" fillId="28" borderId="3" xfId="0" quotePrefix="1" applyNumberFormat="1" applyFont="1" applyFill="1" applyBorder="1" applyAlignment="1">
      <alignment horizontal="center" vertical="center"/>
    </xf>
    <xf numFmtId="0" fontId="68" fillId="28" borderId="3" xfId="0" applyFont="1" applyFill="1" applyBorder="1" applyAlignment="1">
      <alignment horizontal="left" vertical="center" wrapText="1"/>
    </xf>
    <xf numFmtId="0" fontId="68" fillId="28" borderId="3" xfId="0" applyNumberFormat="1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 wrapText="1" shrinkToFit="1"/>
    </xf>
    <xf numFmtId="0" fontId="5" fillId="22" borderId="3" xfId="0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 wrapText="1"/>
    </xf>
    <xf numFmtId="0" fontId="4" fillId="22" borderId="3" xfId="0" applyFont="1" applyFill="1" applyBorder="1" applyAlignment="1">
      <alignment horizontal="left" vertical="center" wrapText="1"/>
    </xf>
    <xf numFmtId="0" fontId="4" fillId="22" borderId="3" xfId="0" quotePrefix="1" applyFont="1" applyFill="1" applyBorder="1" applyAlignment="1">
      <alignment horizontal="center" vertical="center"/>
    </xf>
    <xf numFmtId="176" fontId="4" fillId="22" borderId="3" xfId="0" applyNumberFormat="1" applyFont="1" applyFill="1" applyBorder="1" applyAlignment="1">
      <alignment horizontal="center" vertical="center" wrapText="1"/>
    </xf>
    <xf numFmtId="0" fontId="4" fillId="22" borderId="3" xfId="0" applyFont="1" applyFill="1" applyBorder="1" applyAlignment="1">
      <alignment horizontal="center" vertical="center" wrapText="1"/>
    </xf>
    <xf numFmtId="0" fontId="5" fillId="22" borderId="3" xfId="0" applyFont="1" applyFill="1" applyBorder="1" applyAlignment="1">
      <alignment horizontal="left" vertical="center" wrapText="1"/>
    </xf>
    <xf numFmtId="176" fontId="5" fillId="22" borderId="3" xfId="0" applyNumberFormat="1" applyFont="1" applyFill="1" applyBorder="1" applyAlignment="1">
      <alignment horizontal="center" vertical="center" wrapText="1"/>
    </xf>
    <xf numFmtId="0" fontId="5" fillId="22" borderId="3" xfId="0" quotePrefix="1" applyFont="1" applyFill="1" applyBorder="1" applyAlignment="1">
      <alignment horizontal="center" vertical="center"/>
    </xf>
    <xf numFmtId="0" fontId="4" fillId="22" borderId="0" xfId="0" applyFont="1" applyFill="1" applyBorder="1" applyAlignment="1">
      <alignment horizontal="left" vertical="center" wrapText="1"/>
    </xf>
    <xf numFmtId="0" fontId="4" fillId="22" borderId="0" xfId="0" quotePrefix="1" applyFont="1" applyFill="1" applyBorder="1" applyAlignment="1">
      <alignment horizontal="center"/>
    </xf>
    <xf numFmtId="172" fontId="4" fillId="22" borderId="0" xfId="0" applyNumberFormat="1" applyFont="1" applyFill="1" applyBorder="1" applyAlignment="1">
      <alignment horizontal="center" vertical="center" wrapText="1"/>
    </xf>
    <xf numFmtId="0" fontId="5" fillId="22" borderId="0" xfId="0" applyFont="1" applyFill="1" applyBorder="1" applyAlignment="1">
      <alignment horizontal="left" vertical="center" wrapText="1"/>
    </xf>
    <xf numFmtId="0" fontId="5" fillId="22" borderId="0" xfId="0" applyFont="1" applyFill="1" applyBorder="1" applyAlignment="1">
      <alignment horizontal="center" vertical="center"/>
    </xf>
    <xf numFmtId="169" fontId="5" fillId="22" borderId="0" xfId="0" applyNumberFormat="1" applyFont="1" applyFill="1" applyBorder="1" applyAlignment="1">
      <alignment horizontal="center" vertical="center" wrapText="1"/>
    </xf>
    <xf numFmtId="169" fontId="5" fillId="22" borderId="0" xfId="0" applyNumberFormat="1" applyFont="1" applyFill="1" applyBorder="1" applyAlignment="1">
      <alignment horizontal="right" vertical="center" wrapText="1"/>
    </xf>
    <xf numFmtId="0" fontId="66" fillId="22" borderId="0" xfId="0" applyFont="1" applyFill="1" applyBorder="1" applyAlignment="1">
      <alignment horizontal="center" vertical="center" wrapText="1"/>
    </xf>
    <xf numFmtId="0" fontId="5" fillId="22" borderId="0" xfId="0" quotePrefix="1" applyFont="1" applyFill="1" applyBorder="1" applyAlignment="1">
      <alignment horizontal="center" vertical="center"/>
    </xf>
    <xf numFmtId="169" fontId="69" fillId="22" borderId="0" xfId="0" applyNumberFormat="1" applyFont="1" applyFill="1" applyBorder="1" applyAlignment="1">
      <alignment vertical="center"/>
    </xf>
    <xf numFmtId="0" fontId="5" fillId="22" borderId="0" xfId="0" applyFont="1" applyFill="1" applyBorder="1" applyAlignment="1">
      <alignment vertical="center"/>
    </xf>
    <xf numFmtId="0" fontId="5" fillId="22" borderId="0" xfId="0" applyFont="1" applyFill="1" applyAlignment="1">
      <alignment horizontal="left" vertical="center"/>
    </xf>
    <xf numFmtId="169" fontId="5" fillId="0" borderId="0" xfId="0" applyNumberFormat="1" applyFont="1" applyFill="1" applyBorder="1" applyAlignment="1">
      <alignment horizontal="center" vertical="center" wrapText="1"/>
    </xf>
    <xf numFmtId="169" fontId="5" fillId="0" borderId="0" xfId="0" applyNumberFormat="1" applyFont="1" applyFill="1" applyBorder="1" applyAlignment="1">
      <alignment horizontal="right" vertical="center" wrapText="1"/>
    </xf>
    <xf numFmtId="0" fontId="5" fillId="28" borderId="0" xfId="0" applyFont="1" applyFill="1" applyAlignment="1">
      <alignment horizontal="center" vertical="center"/>
    </xf>
    <xf numFmtId="0" fontId="66" fillId="28" borderId="0" xfId="0" applyFont="1" applyFill="1" applyBorder="1" applyAlignment="1">
      <alignment horizontal="center" vertical="center" wrapText="1"/>
    </xf>
    <xf numFmtId="177" fontId="4" fillId="29" borderId="19" xfId="0" applyNumberFormat="1" applyFont="1" applyFill="1" applyBorder="1" applyAlignment="1">
      <alignment horizontal="center" vertical="center" wrapText="1"/>
    </xf>
    <xf numFmtId="177" fontId="5" fillId="29" borderId="19" xfId="0" applyNumberFormat="1" applyFont="1" applyFill="1" applyBorder="1" applyAlignment="1">
      <alignment horizontal="center" vertical="center" wrapText="1"/>
    </xf>
    <xf numFmtId="177" fontId="4" fillId="29" borderId="19" xfId="0" applyNumberFormat="1" applyFont="1" applyFill="1" applyBorder="1" applyAlignment="1">
      <alignment vertical="center" wrapText="1"/>
    </xf>
    <xf numFmtId="177" fontId="5" fillId="29" borderId="19" xfId="0" applyNumberFormat="1" applyFont="1" applyFill="1" applyBorder="1" applyAlignment="1">
      <alignment vertical="center" wrapText="1"/>
    </xf>
    <xf numFmtId="177" fontId="5" fillId="0" borderId="19" xfId="0" applyNumberFormat="1" applyFont="1" applyFill="1" applyBorder="1" applyAlignment="1">
      <alignment horizontal="right" wrapText="1"/>
    </xf>
    <xf numFmtId="177" fontId="5" fillId="29" borderId="19" xfId="0" applyNumberFormat="1" applyFont="1" applyFill="1" applyBorder="1" applyAlignment="1">
      <alignment horizontal="right" wrapText="1"/>
    </xf>
    <xf numFmtId="177" fontId="5" fillId="29" borderId="19" xfId="0" applyNumberFormat="1" applyFont="1" applyFill="1" applyBorder="1" applyAlignment="1">
      <alignment horizontal="right" vertical="center" wrapText="1"/>
    </xf>
    <xf numFmtId="177" fontId="4" fillId="29" borderId="19" xfId="0" applyNumberFormat="1" applyFont="1" applyFill="1" applyBorder="1" applyAlignment="1">
      <alignment horizontal="right" vertical="center" wrapText="1"/>
    </xf>
    <xf numFmtId="177" fontId="69" fillId="29" borderId="19" xfId="0" applyNumberFormat="1" applyFont="1" applyFill="1" applyBorder="1" applyAlignment="1">
      <alignment horizontal="center" vertical="center" wrapText="1"/>
    </xf>
    <xf numFmtId="177" fontId="5" fillId="0" borderId="19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22" borderId="20" xfId="0" applyFont="1" applyFill="1" applyBorder="1" applyAlignment="1">
      <alignment horizontal="left" vertical="center" wrapText="1"/>
    </xf>
    <xf numFmtId="0" fontId="5" fillId="22" borderId="20" xfId="0" quotePrefix="1" applyFont="1" applyFill="1" applyBorder="1" applyAlignment="1">
      <alignment horizontal="center" vertical="center"/>
    </xf>
    <xf numFmtId="0" fontId="5" fillId="22" borderId="21" xfId="0" applyFont="1" applyFill="1" applyBorder="1" applyAlignment="1">
      <alignment horizontal="left" vertical="center" wrapText="1"/>
    </xf>
    <xf numFmtId="0" fontId="5" fillId="22" borderId="21" xfId="0" quotePrefix="1" applyFont="1" applyFill="1" applyBorder="1" applyAlignment="1">
      <alignment horizontal="center" vertical="center"/>
    </xf>
    <xf numFmtId="0" fontId="4" fillId="28" borderId="21" xfId="0" applyFont="1" applyFill="1" applyBorder="1" applyAlignment="1">
      <alignment horizontal="left" vertical="center" wrapText="1"/>
    </xf>
    <xf numFmtId="0" fontId="4" fillId="28" borderId="21" xfId="0" quotePrefix="1" applyFont="1" applyFill="1" applyBorder="1" applyAlignment="1">
      <alignment horizontal="center" vertical="center"/>
    </xf>
    <xf numFmtId="0" fontId="5" fillId="28" borderId="21" xfId="0" applyFont="1" applyFill="1" applyBorder="1" applyAlignment="1">
      <alignment horizontal="left" vertical="center" wrapText="1"/>
    </xf>
    <xf numFmtId="0" fontId="5" fillId="28" borderId="21" xfId="0" quotePrefix="1" applyFont="1" applyFill="1" applyBorder="1" applyAlignment="1">
      <alignment horizontal="center" vertical="center"/>
    </xf>
    <xf numFmtId="0" fontId="4" fillId="28" borderId="21" xfId="0" applyFont="1" applyFill="1" applyBorder="1" applyAlignment="1">
      <alignment horizontal="left" vertical="center" wrapText="1" shrinkToFit="1"/>
    </xf>
    <xf numFmtId="0" fontId="5" fillId="0" borderId="0" xfId="0" applyFont="1" applyFill="1" applyBorder="1" applyAlignment="1">
      <alignment vertical="center"/>
    </xf>
    <xf numFmtId="0" fontId="5" fillId="28" borderId="22" xfId="0" applyFont="1" applyFill="1" applyBorder="1" applyAlignment="1">
      <alignment horizontal="left" vertical="center" wrapText="1"/>
    </xf>
    <xf numFmtId="0" fontId="5" fillId="28" borderId="22" xfId="0" quotePrefix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22" borderId="22" xfId="0" applyFont="1" applyFill="1" applyBorder="1" applyAlignment="1">
      <alignment horizontal="left" vertical="center" wrapText="1"/>
    </xf>
    <xf numFmtId="0" fontId="5" fillId="22" borderId="22" xfId="0" applyFont="1" applyFill="1" applyBorder="1" applyAlignment="1">
      <alignment horizontal="center" vertical="center" wrapText="1"/>
    </xf>
    <xf numFmtId="0" fontId="4" fillId="28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5" fillId="28" borderId="23" xfId="0" applyFont="1" applyFill="1" applyBorder="1" applyAlignment="1">
      <alignment horizontal="left" vertical="center" wrapText="1"/>
    </xf>
    <xf numFmtId="0" fontId="5" fillId="28" borderId="23" xfId="0" quotePrefix="1" applyFont="1" applyFill="1" applyBorder="1" applyAlignment="1">
      <alignment horizontal="center" vertical="center"/>
    </xf>
    <xf numFmtId="176" fontId="5" fillId="22" borderId="23" xfId="0" applyNumberFormat="1" applyFont="1" applyFill="1" applyBorder="1" applyAlignment="1">
      <alignment horizontal="center" vertical="center" wrapText="1"/>
    </xf>
    <xf numFmtId="176" fontId="4" fillId="22" borderId="23" xfId="0" applyNumberFormat="1" applyFont="1" applyFill="1" applyBorder="1" applyAlignment="1">
      <alignment horizontal="center" vertical="center" wrapText="1"/>
    </xf>
    <xf numFmtId="0" fontId="4" fillId="22" borderId="23" xfId="0" applyFont="1" applyFill="1" applyBorder="1" applyAlignment="1">
      <alignment horizontal="center" vertical="center" wrapText="1"/>
    </xf>
    <xf numFmtId="0" fontId="5" fillId="22" borderId="23" xfId="0" applyFont="1" applyFill="1" applyBorder="1" applyAlignment="1">
      <alignment horizontal="left" vertical="center" wrapText="1"/>
    </xf>
    <xf numFmtId="169" fontId="70" fillId="28" borderId="3" xfId="206" applyNumberFormat="1" applyFont="1" applyFill="1" applyBorder="1" applyAlignment="1">
      <alignment horizontal="right" vertical="center" wrapText="1"/>
    </xf>
    <xf numFmtId="169" fontId="71" fillId="28" borderId="3" xfId="206" applyNumberFormat="1" applyFont="1" applyFill="1" applyBorder="1" applyAlignment="1">
      <alignment horizontal="right" vertical="center" wrapText="1"/>
    </xf>
    <xf numFmtId="0" fontId="72" fillId="22" borderId="0" xfId="0" applyFont="1" applyFill="1" applyBorder="1" applyAlignment="1">
      <alignment horizontal="center" vertical="center" wrapText="1"/>
    </xf>
    <xf numFmtId="0" fontId="5" fillId="22" borderId="23" xfId="0" applyFont="1" applyFill="1" applyBorder="1" applyAlignment="1">
      <alignment horizontal="center" vertical="center" wrapText="1"/>
    </xf>
    <xf numFmtId="177" fontId="4" fillId="28" borderId="3" xfId="0" applyNumberFormat="1" applyFont="1" applyFill="1" applyBorder="1" applyAlignment="1">
      <alignment vertical="center" wrapText="1"/>
    </xf>
    <xf numFmtId="169" fontId="5" fillId="28" borderId="3" xfId="0" applyNumberFormat="1" applyFont="1" applyFill="1" applyBorder="1" applyAlignment="1">
      <alignment horizontal="right" vertical="center" wrapText="1"/>
    </xf>
    <xf numFmtId="0" fontId="4" fillId="28" borderId="3" xfId="0" applyFont="1" applyFill="1" applyBorder="1" applyAlignment="1">
      <alignment horizontal="left" vertical="center" wrapText="1"/>
    </xf>
    <xf numFmtId="177" fontId="5" fillId="28" borderId="3" xfId="0" applyNumberFormat="1" applyFont="1" applyFill="1" applyBorder="1" applyAlignment="1">
      <alignment vertical="center" wrapText="1"/>
    </xf>
    <xf numFmtId="177" fontId="5" fillId="28" borderId="3" xfId="0" applyNumberFormat="1" applyFont="1" applyFill="1" applyBorder="1" applyAlignment="1">
      <alignment horizontal="right" vertical="center" wrapText="1"/>
    </xf>
    <xf numFmtId="177" fontId="4" fillId="0" borderId="19" xfId="0" applyNumberFormat="1" applyFont="1" applyFill="1" applyBorder="1" applyAlignment="1">
      <alignment horizontal="center" vertical="center" wrapText="1"/>
    </xf>
    <xf numFmtId="177" fontId="67" fillId="29" borderId="19" xfId="0" applyNumberFormat="1" applyFont="1" applyFill="1" applyBorder="1" applyAlignment="1">
      <alignment horizontal="right" vertical="center" wrapText="1"/>
    </xf>
    <xf numFmtId="177" fontId="68" fillId="29" borderId="19" xfId="0" applyNumberFormat="1" applyFont="1" applyFill="1" applyBorder="1" applyAlignment="1">
      <alignment horizontal="right" vertical="center" wrapText="1"/>
    </xf>
    <xf numFmtId="177" fontId="71" fillId="28" borderId="3" xfId="0" applyNumberFormat="1" applyFont="1" applyFill="1" applyBorder="1" applyAlignment="1">
      <alignment horizontal="right" vertical="center" wrapText="1"/>
    </xf>
    <xf numFmtId="177" fontId="71" fillId="29" borderId="19" xfId="0" applyNumberFormat="1" applyFont="1" applyFill="1" applyBorder="1" applyAlignment="1">
      <alignment horizontal="right" vertical="center" wrapText="1"/>
    </xf>
    <xf numFmtId="169" fontId="71" fillId="28" borderId="3" xfId="0" applyNumberFormat="1" applyFont="1" applyFill="1" applyBorder="1" applyAlignment="1">
      <alignment horizontal="right" vertical="center" wrapText="1"/>
    </xf>
    <xf numFmtId="177" fontId="73" fillId="29" borderId="19" xfId="0" applyNumberFormat="1" applyFont="1" applyFill="1" applyBorder="1" applyAlignment="1">
      <alignment horizontal="right" vertical="center" wrapText="1"/>
    </xf>
    <xf numFmtId="0" fontId="4" fillId="28" borderId="3" xfId="0" applyFont="1" applyFill="1" applyBorder="1" applyAlignment="1">
      <alignment horizontal="left" vertical="center" wrapText="1"/>
    </xf>
    <xf numFmtId="177" fontId="5" fillId="22" borderId="2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3" fillId="0" borderId="0" xfId="0" applyFont="1" applyFill="1" applyBorder="1" applyAlignment="1">
      <alignment horizontal="center" vertical="center" wrapText="1"/>
    </xf>
    <xf numFmtId="0" fontId="5" fillId="28" borderId="0" xfId="0" applyFont="1" applyFill="1" applyBorder="1" applyAlignment="1">
      <alignment horizontal="left" vertical="center"/>
    </xf>
    <xf numFmtId="0" fontId="5" fillId="28" borderId="0" xfId="0" applyFont="1" applyFill="1" applyAlignment="1">
      <alignment horizontal="center" vertical="center"/>
    </xf>
    <xf numFmtId="169" fontId="5" fillId="28" borderId="0" xfId="0" applyNumberFormat="1" applyFont="1" applyFill="1" applyBorder="1" applyAlignment="1">
      <alignment horizontal="left" vertical="center" wrapText="1"/>
    </xf>
    <xf numFmtId="0" fontId="4" fillId="28" borderId="15" xfId="0" applyFont="1" applyFill="1" applyBorder="1" applyAlignment="1">
      <alignment horizontal="left" vertical="center" wrapText="1"/>
    </xf>
    <xf numFmtId="0" fontId="4" fillId="28" borderId="17" xfId="0" applyFont="1" applyFill="1" applyBorder="1" applyAlignment="1">
      <alignment horizontal="left" vertical="center" wrapText="1"/>
    </xf>
    <xf numFmtId="0" fontId="4" fillId="28" borderId="16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28" borderId="3" xfId="0" applyFont="1" applyFill="1" applyBorder="1" applyAlignment="1">
      <alignment horizontal="left" vertical="center" wrapText="1"/>
    </xf>
    <xf numFmtId="0" fontId="4" fillId="28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6" fillId="28" borderId="0" xfId="0" applyFont="1" applyFill="1" applyBorder="1" applyAlignment="1">
      <alignment horizontal="right" vertical="center" wrapText="1"/>
    </xf>
    <xf numFmtId="169" fontId="5" fillId="22" borderId="0" xfId="0" applyNumberFormat="1" applyFont="1" applyFill="1" applyBorder="1" applyAlignment="1">
      <alignment horizontal="left" vertical="center" wrapText="1"/>
    </xf>
    <xf numFmtId="0" fontId="5" fillId="22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245" applyFont="1" applyFill="1" applyBorder="1" applyAlignment="1">
      <alignment horizontal="center" vertical="center"/>
    </xf>
    <xf numFmtId="0" fontId="5" fillId="28" borderId="0" xfId="0" applyFont="1" applyFill="1" applyAlignment="1">
      <alignment horizontal="left" vertical="center"/>
    </xf>
    <xf numFmtId="0" fontId="4" fillId="28" borderId="3" xfId="245" applyFont="1" applyFill="1" applyBorder="1" applyAlignment="1">
      <alignment horizontal="left" vertical="center" wrapText="1"/>
    </xf>
    <xf numFmtId="0" fontId="66" fillId="0" borderId="0" xfId="0" applyFont="1" applyFill="1" applyBorder="1" applyAlignment="1">
      <alignment vertical="center"/>
    </xf>
    <xf numFmtId="0" fontId="5" fillId="0" borderId="13" xfId="245" applyFont="1" applyFill="1" applyBorder="1" applyAlignment="1">
      <alignment horizontal="right" vertical="center"/>
    </xf>
    <xf numFmtId="0" fontId="5" fillId="0" borderId="3" xfId="245" applyFont="1" applyFill="1" applyBorder="1" applyAlignment="1">
      <alignment horizontal="center" vertical="center"/>
    </xf>
    <xf numFmtId="0" fontId="5" fillId="0" borderId="3" xfId="245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right" vertical="center"/>
    </xf>
    <xf numFmtId="0" fontId="5" fillId="28" borderId="0" xfId="0" applyFont="1" applyFill="1" applyBorder="1" applyAlignment="1">
      <alignment horizontal="center" vertical="center"/>
    </xf>
    <xf numFmtId="169" fontId="5" fillId="28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4" fillId="28" borderId="0" xfId="0" applyFont="1" applyFill="1" applyAlignment="1"/>
    <xf numFmtId="0" fontId="64" fillId="28" borderId="0" xfId="0" applyFont="1" applyFill="1" applyAlignment="1"/>
    <xf numFmtId="0" fontId="4" fillId="0" borderId="15" xfId="0" applyFont="1" applyFill="1" applyBorder="1" applyAlignment="1">
      <alignment horizontal="center" vertical="center"/>
    </xf>
    <xf numFmtId="0" fontId="64" fillId="0" borderId="17" xfId="0" applyFont="1" applyBorder="1" applyAlignment="1">
      <alignment horizontal="center" vertical="center"/>
    </xf>
    <xf numFmtId="0" fontId="64" fillId="0" borderId="16" xfId="0" applyFont="1" applyBorder="1" applyAlignment="1">
      <alignment horizontal="center" vertical="center"/>
    </xf>
    <xf numFmtId="0" fontId="4" fillId="28" borderId="15" xfId="0" applyFont="1" applyFill="1" applyBorder="1" applyAlignment="1">
      <alignment horizontal="center" vertical="center" wrapText="1"/>
    </xf>
    <xf numFmtId="0" fontId="64" fillId="28" borderId="17" xfId="0" applyFont="1" applyFill="1" applyBorder="1" applyAlignment="1">
      <alignment horizontal="center" vertical="center"/>
    </xf>
    <xf numFmtId="0" fontId="64" fillId="28" borderId="16" xfId="0" applyFont="1" applyFill="1" applyBorder="1" applyAlignment="1">
      <alignment horizontal="center" vertical="center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te" xfId="182"/>
    <cellStyle name="Number-Cells" xfId="183"/>
    <cellStyle name="Number-Cells-Column2" xfId="184"/>
    <cellStyle name="Number-Cells-Column5" xfId="185"/>
    <cellStyle name="Output" xfId="186"/>
    <cellStyle name="Row-Header" xfId="187"/>
    <cellStyle name="Row-Header 2" xfId="188"/>
    <cellStyle name="Title" xfId="189"/>
    <cellStyle name="Total" xfId="190"/>
    <cellStyle name="Warning Text" xfId="191"/>
    <cellStyle name="Акцент1 2" xfId="192"/>
    <cellStyle name="Акцент1 3" xfId="193"/>
    <cellStyle name="Акцент2 2" xfId="194"/>
    <cellStyle name="Акцент2 3" xfId="195"/>
    <cellStyle name="Акцент3 2" xfId="196"/>
    <cellStyle name="Акцент3 3" xfId="197"/>
    <cellStyle name="Акцент4 2" xfId="198"/>
    <cellStyle name="Акцент4 3" xfId="199"/>
    <cellStyle name="Акцент5 2" xfId="200"/>
    <cellStyle name="Акцент5 3" xfId="201"/>
    <cellStyle name="Акцент6 2" xfId="202"/>
    <cellStyle name="Акцент6 3" xfId="203"/>
    <cellStyle name="Ввод  2" xfId="204"/>
    <cellStyle name="Ввод  3" xfId="205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" xfId="206" builtinId="5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externalLink" Target="externalLinks/externalLink3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42" Type="http://schemas.openxmlformats.org/officeDocument/2006/relationships/externalLink" Target="externalLinks/externalLink35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2.xml"/><Relationship Id="rId41" Type="http://schemas.openxmlformats.org/officeDocument/2006/relationships/externalLink" Target="externalLinks/externalLink3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40" Type="http://schemas.openxmlformats.org/officeDocument/2006/relationships/externalLink" Target="externalLinks/externalLink33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43" Type="http://schemas.openxmlformats.org/officeDocument/2006/relationships/externalLink" Target="externalLinks/externalLink3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7;&#1074;&#1110;&#1090;%20&#1079;&#1072;%201&#1087;&#1110;&#1074;&#1088;&#1110;&#1095;&#1095;&#1103;_20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I. Фін результат"/>
      <sheetName val="ІІ. Розр. з бюджетом"/>
      <sheetName val="IV. Кап. інвестиції"/>
      <sheetName val="VII Статутн. капіт"/>
    </sheetNames>
    <sheetDataSet>
      <sheetData sheetId="0">
        <row r="80">
          <cell r="C80">
            <v>281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3"/>
  </sheetPr>
  <dimension ref="A1:I332"/>
  <sheetViews>
    <sheetView showGridLines="0" view="pageBreakPreview" zoomScale="75" zoomScaleNormal="50" zoomScaleSheetLayoutView="75" workbookViewId="0">
      <selection activeCell="A86" sqref="A86:I86"/>
    </sheetView>
  </sheetViews>
  <sheetFormatPr defaultRowHeight="18.75"/>
  <cols>
    <col min="1" max="1" width="66" style="2" customWidth="1"/>
    <col min="2" max="2" width="13.28515625" style="8" customWidth="1"/>
    <col min="3" max="3" width="19.140625" style="8" customWidth="1"/>
    <col min="4" max="4" width="19" style="8" customWidth="1"/>
    <col min="5" max="5" width="17.7109375" style="8" customWidth="1"/>
    <col min="6" max="6" width="20.5703125" style="8" customWidth="1"/>
    <col min="7" max="7" width="17.85546875" style="8" customWidth="1"/>
    <col min="8" max="8" width="16.85546875" style="8" customWidth="1"/>
    <col min="9" max="9" width="30.28515625" style="8" customWidth="1"/>
    <col min="10" max="16384" width="9.140625" style="2"/>
  </cols>
  <sheetData>
    <row r="1" spans="1:9">
      <c r="B1" s="55"/>
      <c r="C1" s="55"/>
      <c r="D1" s="55"/>
      <c r="E1" s="55"/>
      <c r="F1" s="55"/>
      <c r="G1" s="55"/>
      <c r="H1" s="55"/>
      <c r="I1" s="55"/>
    </row>
    <row r="2" spans="1:9">
      <c r="B2" s="55"/>
      <c r="C2" s="55"/>
      <c r="D2" s="148" t="s">
        <v>81</v>
      </c>
      <c r="E2" s="148"/>
      <c r="F2" s="55"/>
      <c r="G2" s="55"/>
      <c r="H2" s="55"/>
      <c r="I2" s="55"/>
    </row>
    <row r="3" spans="1:9">
      <c r="B3" s="148" t="s">
        <v>156</v>
      </c>
      <c r="C3" s="148"/>
      <c r="D3" s="148"/>
      <c r="E3" s="148"/>
      <c r="F3" s="148"/>
      <c r="G3" s="148"/>
      <c r="H3" s="55"/>
      <c r="I3" s="55"/>
    </row>
    <row r="4" spans="1:9">
      <c r="C4" s="160" t="s">
        <v>175</v>
      </c>
      <c r="D4" s="160"/>
      <c r="E4" s="160"/>
      <c r="F4" s="160"/>
      <c r="I4" s="7" t="s">
        <v>150</v>
      </c>
    </row>
    <row r="5" spans="1:9">
      <c r="A5" s="59"/>
      <c r="B5" s="59"/>
      <c r="C5" s="149" t="s">
        <v>53</v>
      </c>
      <c r="D5" s="149"/>
      <c r="E5" s="149"/>
      <c r="F5" s="149"/>
      <c r="G5" s="59"/>
      <c r="H5" s="59"/>
      <c r="I5" s="59"/>
    </row>
    <row r="6" spans="1:9" ht="22.5" customHeight="1">
      <c r="A6" s="10"/>
      <c r="B6" s="18"/>
      <c r="C6" s="18"/>
      <c r="D6" s="18"/>
      <c r="E6" s="18"/>
      <c r="F6" s="18"/>
      <c r="G6" s="18"/>
      <c r="H6" s="18" t="s">
        <v>137</v>
      </c>
      <c r="I6" s="18"/>
    </row>
    <row r="7" spans="1:9" ht="39" customHeight="1">
      <c r="A7" s="157" t="s">
        <v>95</v>
      </c>
      <c r="B7" s="156" t="s">
        <v>7</v>
      </c>
      <c r="C7" s="156" t="s">
        <v>117</v>
      </c>
      <c r="D7" s="156"/>
      <c r="E7" s="157" t="s">
        <v>159</v>
      </c>
      <c r="F7" s="157"/>
      <c r="G7" s="157"/>
      <c r="H7" s="157"/>
      <c r="I7" s="157"/>
    </row>
    <row r="8" spans="1:9" ht="96" customHeight="1">
      <c r="A8" s="157"/>
      <c r="B8" s="156"/>
      <c r="C8" s="5" t="s">
        <v>157</v>
      </c>
      <c r="D8" s="5" t="s">
        <v>158</v>
      </c>
      <c r="E8" s="5" t="s">
        <v>87</v>
      </c>
      <c r="F8" s="5" t="s">
        <v>83</v>
      </c>
      <c r="G8" s="20" t="s">
        <v>90</v>
      </c>
      <c r="H8" s="20" t="s">
        <v>91</v>
      </c>
      <c r="I8" s="5" t="s">
        <v>89</v>
      </c>
    </row>
    <row r="9" spans="1:9">
      <c r="A9" s="4">
        <v>1</v>
      </c>
      <c r="B9" s="5">
        <v>2</v>
      </c>
      <c r="C9" s="4">
        <v>3</v>
      </c>
      <c r="D9" s="5">
        <v>4</v>
      </c>
      <c r="E9" s="4">
        <v>5</v>
      </c>
      <c r="F9" s="5">
        <v>6</v>
      </c>
      <c r="G9" s="4">
        <v>7</v>
      </c>
      <c r="H9" s="5">
        <v>8</v>
      </c>
      <c r="I9" s="4">
        <v>9</v>
      </c>
    </row>
    <row r="10" spans="1:9" s="3" customFormat="1" ht="24.95" customHeight="1">
      <c r="A10" s="158" t="s">
        <v>88</v>
      </c>
      <c r="B10" s="158"/>
      <c r="C10" s="158"/>
      <c r="D10" s="158"/>
      <c r="E10" s="158"/>
      <c r="F10" s="158"/>
      <c r="G10" s="158"/>
      <c r="H10" s="158"/>
      <c r="I10" s="158"/>
    </row>
    <row r="11" spans="1:9" s="58" customFormat="1" ht="36.75" customHeight="1">
      <c r="A11" s="56" t="s">
        <v>72</v>
      </c>
      <c r="B11" s="29">
        <v>1000</v>
      </c>
      <c r="C11" s="134">
        <v>12874</v>
      </c>
      <c r="D11" s="134">
        <v>18035</v>
      </c>
      <c r="E11" s="134">
        <v>18620</v>
      </c>
      <c r="F11" s="134">
        <v>18035</v>
      </c>
      <c r="G11" s="137">
        <f>F11-E11</f>
        <v>-585</v>
      </c>
      <c r="H11" s="137">
        <f>(F11/E11)*100</f>
        <v>96.858216970998924</v>
      </c>
      <c r="I11" s="30"/>
    </row>
    <row r="12" spans="1:9" s="58" customFormat="1" ht="36.75" customHeight="1">
      <c r="A12" s="56" t="s">
        <v>68</v>
      </c>
      <c r="B12" s="29">
        <v>1010</v>
      </c>
      <c r="C12" s="95">
        <f>SUM(C13:C20)</f>
        <v>-10859</v>
      </c>
      <c r="D12" s="95">
        <f>SUM(D13:D20)</f>
        <v>-15064</v>
      </c>
      <c r="E12" s="95">
        <f>SUM(E13:E20)</f>
        <v>-15924</v>
      </c>
      <c r="F12" s="95">
        <f>SUM(F13:F20)</f>
        <v>-15064</v>
      </c>
      <c r="G12" s="137">
        <f>F12-E12</f>
        <v>860</v>
      </c>
      <c r="H12" s="137">
        <f t="shared" ref="H12:H75" si="0">(F12/E12)*100</f>
        <v>94.599346897764377</v>
      </c>
      <c r="I12" s="30"/>
    </row>
    <row r="13" spans="1:9" s="1" customFormat="1" ht="20.100000000000001" customHeight="1">
      <c r="A13" s="23" t="s">
        <v>131</v>
      </c>
      <c r="B13" s="26">
        <v>1011</v>
      </c>
      <c r="C13" s="96">
        <v>-1520</v>
      </c>
      <c r="D13" s="96">
        <v>-2169</v>
      </c>
      <c r="E13" s="96">
        <v>-1550</v>
      </c>
      <c r="F13" s="96">
        <v>-2169</v>
      </c>
      <c r="G13" s="137">
        <f t="shared" ref="G13:G63" si="1">F13-E13</f>
        <v>-619</v>
      </c>
      <c r="H13" s="137">
        <f t="shared" si="0"/>
        <v>139.93548387096774</v>
      </c>
      <c r="I13" s="27"/>
    </row>
    <row r="14" spans="1:9" s="1" customFormat="1" ht="20.100000000000001" customHeight="1">
      <c r="A14" s="23" t="s">
        <v>132</v>
      </c>
      <c r="B14" s="26">
        <v>1012</v>
      </c>
      <c r="C14" s="98">
        <v>-376</v>
      </c>
      <c r="D14" s="98">
        <v>-234</v>
      </c>
      <c r="E14" s="96">
        <v>-390</v>
      </c>
      <c r="F14" s="98">
        <v>-234</v>
      </c>
      <c r="G14" s="137">
        <f t="shared" si="1"/>
        <v>156</v>
      </c>
      <c r="H14" s="137">
        <f t="shared" si="0"/>
        <v>60</v>
      </c>
      <c r="I14" s="27"/>
    </row>
    <row r="15" spans="1:9" s="1" customFormat="1" ht="20.100000000000001" customHeight="1">
      <c r="A15" s="23" t="s">
        <v>133</v>
      </c>
      <c r="B15" s="26">
        <v>1013</v>
      </c>
      <c r="C15" s="98">
        <v>-217</v>
      </c>
      <c r="D15" s="98">
        <v>-239</v>
      </c>
      <c r="E15" s="96">
        <v>-280</v>
      </c>
      <c r="F15" s="98">
        <v>-239</v>
      </c>
      <c r="G15" s="137">
        <f t="shared" si="1"/>
        <v>41</v>
      </c>
      <c r="H15" s="137">
        <f t="shared" si="0"/>
        <v>85.357142857142847</v>
      </c>
      <c r="I15" s="27"/>
    </row>
    <row r="16" spans="1:9" s="1" customFormat="1" ht="20.100000000000001" customHeight="1">
      <c r="A16" s="23" t="s">
        <v>4</v>
      </c>
      <c r="B16" s="26">
        <v>1014</v>
      </c>
      <c r="C16" s="98">
        <v>-6371</v>
      </c>
      <c r="D16" s="98">
        <v>-8850</v>
      </c>
      <c r="E16" s="96">
        <v>-10400</v>
      </c>
      <c r="F16" s="98">
        <v>-8850</v>
      </c>
      <c r="G16" s="137">
        <f t="shared" si="1"/>
        <v>1550</v>
      </c>
      <c r="H16" s="137">
        <f t="shared" si="0"/>
        <v>85.09615384615384</v>
      </c>
      <c r="I16" s="27"/>
    </row>
    <row r="17" spans="1:9" s="1" customFormat="1" ht="20.100000000000001" customHeight="1">
      <c r="A17" s="23" t="s">
        <v>5</v>
      </c>
      <c r="B17" s="26">
        <v>1015</v>
      </c>
      <c r="C17" s="98">
        <v>-1206</v>
      </c>
      <c r="D17" s="98">
        <v>-1832</v>
      </c>
      <c r="E17" s="96">
        <v>-2114</v>
      </c>
      <c r="F17" s="98">
        <v>-1832</v>
      </c>
      <c r="G17" s="137">
        <f t="shared" si="1"/>
        <v>282</v>
      </c>
      <c r="H17" s="137">
        <f t="shared" si="0"/>
        <v>86.660359508041623</v>
      </c>
      <c r="I17" s="27"/>
    </row>
    <row r="18" spans="1:9" s="1" customFormat="1" ht="61.5" customHeight="1">
      <c r="A18" s="23" t="s">
        <v>134</v>
      </c>
      <c r="B18" s="26">
        <v>1016</v>
      </c>
      <c r="C18" s="98">
        <v>-150</v>
      </c>
      <c r="D18" s="98">
        <v>-324</v>
      </c>
      <c r="E18" s="96">
        <v>-100</v>
      </c>
      <c r="F18" s="98">
        <v>-324</v>
      </c>
      <c r="G18" s="137">
        <f t="shared" si="1"/>
        <v>-224</v>
      </c>
      <c r="H18" s="137">
        <f t="shared" si="0"/>
        <v>324</v>
      </c>
      <c r="I18" s="27"/>
    </row>
    <row r="19" spans="1:9" s="1" customFormat="1" ht="20.100000000000001" customHeight="1">
      <c r="A19" s="23" t="s">
        <v>135</v>
      </c>
      <c r="B19" s="26">
        <v>1017</v>
      </c>
      <c r="C19" s="98">
        <v>-652</v>
      </c>
      <c r="D19" s="98">
        <v>-787</v>
      </c>
      <c r="E19" s="96">
        <v>-690</v>
      </c>
      <c r="F19" s="98">
        <v>-787</v>
      </c>
      <c r="G19" s="137">
        <f t="shared" si="1"/>
        <v>-97</v>
      </c>
      <c r="H19" s="137">
        <f t="shared" si="0"/>
        <v>114.05797101449275</v>
      </c>
      <c r="I19" s="27"/>
    </row>
    <row r="20" spans="1:9" s="1" customFormat="1" ht="20.100000000000001" customHeight="1">
      <c r="A20" s="23" t="s">
        <v>136</v>
      </c>
      <c r="B20" s="26">
        <v>1018</v>
      </c>
      <c r="C20" s="98">
        <v>-367</v>
      </c>
      <c r="D20" s="98">
        <v>-629</v>
      </c>
      <c r="E20" s="96">
        <v>-400</v>
      </c>
      <c r="F20" s="98">
        <v>-629</v>
      </c>
      <c r="G20" s="138">
        <f t="shared" si="1"/>
        <v>-229</v>
      </c>
      <c r="H20" s="138">
        <f t="shared" si="0"/>
        <v>157.25</v>
      </c>
      <c r="I20" s="27"/>
    </row>
    <row r="21" spans="1:9" s="3" customFormat="1" ht="20.100000000000001" customHeight="1">
      <c r="A21" s="28" t="s">
        <v>11</v>
      </c>
      <c r="B21" s="29">
        <v>1020</v>
      </c>
      <c r="C21" s="97">
        <f>SUM(C11,C12)</f>
        <v>2015</v>
      </c>
      <c r="D21" s="134">
        <f>SUM(D11,D12)</f>
        <v>2971</v>
      </c>
      <c r="E21" s="95">
        <f>SUM(E11,E12)</f>
        <v>2696</v>
      </c>
      <c r="F21" s="134">
        <f>SUM(F11,F12)</f>
        <v>2971</v>
      </c>
      <c r="G21" s="138">
        <f t="shared" si="1"/>
        <v>275</v>
      </c>
      <c r="H21" s="138">
        <f t="shared" si="0"/>
        <v>110.20029673590503</v>
      </c>
      <c r="I21" s="30"/>
    </row>
    <row r="22" spans="1:9" s="58" customFormat="1" ht="20.100000000000001" customHeight="1">
      <c r="A22" s="56" t="s">
        <v>77</v>
      </c>
      <c r="B22" s="29">
        <v>1030</v>
      </c>
      <c r="C22" s="95">
        <f>SUM(C23:C42,C44)</f>
        <v>-1787</v>
      </c>
      <c r="D22" s="102">
        <f>SUM(D23:D42,D44)</f>
        <v>-2191</v>
      </c>
      <c r="E22" s="95">
        <f>SUM(E23:E42,E44)</f>
        <v>-2640</v>
      </c>
      <c r="F22" s="102">
        <f>SUM(F23:F42,F44)</f>
        <v>-2191</v>
      </c>
      <c r="G22" s="138">
        <f t="shared" si="1"/>
        <v>449</v>
      </c>
      <c r="H22" s="138">
        <f t="shared" si="0"/>
        <v>82.992424242424249</v>
      </c>
      <c r="I22" s="30"/>
    </row>
    <row r="23" spans="1:9" ht="40.5" customHeight="1">
      <c r="A23" s="23" t="s">
        <v>56</v>
      </c>
      <c r="B23" s="24">
        <v>1031</v>
      </c>
      <c r="C23" s="99" t="s">
        <v>98</v>
      </c>
      <c r="D23" s="135" t="s">
        <v>98</v>
      </c>
      <c r="E23" s="100" t="s">
        <v>98</v>
      </c>
      <c r="F23" s="135" t="s">
        <v>98</v>
      </c>
      <c r="G23" s="142" t="e">
        <f t="shared" si="1"/>
        <v>#VALUE!</v>
      </c>
      <c r="H23" s="142" t="e">
        <f t="shared" si="0"/>
        <v>#VALUE!</v>
      </c>
      <c r="I23" s="25"/>
    </row>
    <row r="24" spans="1:9" ht="20.100000000000001" customHeight="1">
      <c r="A24" s="23" t="s">
        <v>73</v>
      </c>
      <c r="B24" s="24">
        <v>1032</v>
      </c>
      <c r="C24" s="99">
        <v>-17</v>
      </c>
      <c r="D24" s="99">
        <v>-23</v>
      </c>
      <c r="E24" s="100">
        <v>-18</v>
      </c>
      <c r="F24" s="99">
        <v>-23</v>
      </c>
      <c r="G24" s="138">
        <f t="shared" si="1"/>
        <v>-5</v>
      </c>
      <c r="H24" s="138">
        <f t="shared" si="0"/>
        <v>127.77777777777777</v>
      </c>
      <c r="I24" s="25"/>
    </row>
    <row r="25" spans="1:9" ht="20.100000000000001" customHeight="1">
      <c r="A25" s="23" t="s">
        <v>38</v>
      </c>
      <c r="B25" s="24">
        <v>1033</v>
      </c>
      <c r="C25" s="100" t="s">
        <v>98</v>
      </c>
      <c r="D25" s="135" t="s">
        <v>98</v>
      </c>
      <c r="E25" s="100" t="s">
        <v>98</v>
      </c>
      <c r="F25" s="135" t="s">
        <v>98</v>
      </c>
      <c r="G25" s="142" t="e">
        <f t="shared" si="1"/>
        <v>#VALUE!</v>
      </c>
      <c r="H25" s="142" t="e">
        <f t="shared" si="0"/>
        <v>#VALUE!</v>
      </c>
      <c r="I25" s="25"/>
    </row>
    <row r="26" spans="1:9" ht="20.100000000000001" customHeight="1">
      <c r="A26" s="23" t="s">
        <v>9</v>
      </c>
      <c r="B26" s="24">
        <v>1034</v>
      </c>
      <c r="C26" s="100">
        <v>-1</v>
      </c>
      <c r="D26" s="100">
        <v>-1</v>
      </c>
      <c r="E26" s="96">
        <v>-2</v>
      </c>
      <c r="F26" s="100">
        <v>-1</v>
      </c>
      <c r="G26" s="138">
        <f t="shared" si="1"/>
        <v>1</v>
      </c>
      <c r="H26" s="138">
        <f t="shared" si="0"/>
        <v>50</v>
      </c>
      <c r="I26" s="25"/>
    </row>
    <row r="27" spans="1:9" ht="20.100000000000001" customHeight="1">
      <c r="A27" s="23" t="s">
        <v>10</v>
      </c>
      <c r="B27" s="24">
        <v>1035</v>
      </c>
      <c r="C27" s="100" t="s">
        <v>98</v>
      </c>
      <c r="D27" s="135" t="s">
        <v>98</v>
      </c>
      <c r="E27" s="96">
        <v>-10</v>
      </c>
      <c r="F27" s="135" t="s">
        <v>98</v>
      </c>
      <c r="G27" s="142" t="e">
        <f t="shared" si="1"/>
        <v>#VALUE!</v>
      </c>
      <c r="H27" s="142" t="e">
        <f t="shared" si="0"/>
        <v>#VALUE!</v>
      </c>
      <c r="I27" s="25"/>
    </row>
    <row r="28" spans="1:9" s="1" customFormat="1" ht="20.100000000000001" customHeight="1">
      <c r="A28" s="23" t="s">
        <v>19</v>
      </c>
      <c r="B28" s="24">
        <v>1036</v>
      </c>
      <c r="C28" s="101" t="s">
        <v>98</v>
      </c>
      <c r="D28" s="135" t="s">
        <v>98</v>
      </c>
      <c r="E28" s="101">
        <v>-2</v>
      </c>
      <c r="F28" s="135" t="s">
        <v>98</v>
      </c>
      <c r="G28" s="142" t="e">
        <f t="shared" si="1"/>
        <v>#VALUE!</v>
      </c>
      <c r="H28" s="142" t="e">
        <f t="shared" si="0"/>
        <v>#VALUE!</v>
      </c>
      <c r="I28" s="25"/>
    </row>
    <row r="29" spans="1:9" s="1" customFormat="1" ht="20.100000000000001" customHeight="1">
      <c r="A29" s="23" t="s">
        <v>20</v>
      </c>
      <c r="B29" s="24">
        <v>1037</v>
      </c>
      <c r="C29" s="96">
        <v>-15</v>
      </c>
      <c r="D29" s="101">
        <v>-16</v>
      </c>
      <c r="E29" s="96">
        <v>-20</v>
      </c>
      <c r="F29" s="101">
        <v>-16</v>
      </c>
      <c r="G29" s="138">
        <f t="shared" si="1"/>
        <v>4</v>
      </c>
      <c r="H29" s="138">
        <f t="shared" si="0"/>
        <v>80</v>
      </c>
      <c r="I29" s="25"/>
    </row>
    <row r="30" spans="1:9" s="1" customFormat="1" ht="20.100000000000001" customHeight="1">
      <c r="A30" s="23" t="s">
        <v>21</v>
      </c>
      <c r="B30" s="24">
        <v>1038</v>
      </c>
      <c r="C30" s="96">
        <v>-1215</v>
      </c>
      <c r="D30" s="101">
        <v>-1475</v>
      </c>
      <c r="E30" s="96">
        <v>-1920</v>
      </c>
      <c r="F30" s="101">
        <v>-1475</v>
      </c>
      <c r="G30" s="138">
        <f t="shared" si="1"/>
        <v>445</v>
      </c>
      <c r="H30" s="138">
        <f t="shared" si="0"/>
        <v>76.822916666666657</v>
      </c>
      <c r="I30" s="25"/>
    </row>
    <row r="31" spans="1:9" s="1" customFormat="1" ht="20.100000000000001" customHeight="1">
      <c r="A31" s="23" t="s">
        <v>22</v>
      </c>
      <c r="B31" s="24">
        <v>1039</v>
      </c>
      <c r="C31" s="96">
        <v>-211</v>
      </c>
      <c r="D31" s="101">
        <v>-302</v>
      </c>
      <c r="E31" s="96">
        <v>-341</v>
      </c>
      <c r="F31" s="101">
        <v>-302</v>
      </c>
      <c r="G31" s="138">
        <f t="shared" si="1"/>
        <v>39</v>
      </c>
      <c r="H31" s="138">
        <f t="shared" si="0"/>
        <v>88.563049853372434</v>
      </c>
      <c r="I31" s="25"/>
    </row>
    <row r="32" spans="1:9" s="1" customFormat="1" ht="42.75" customHeight="1">
      <c r="A32" s="23" t="s">
        <v>23</v>
      </c>
      <c r="B32" s="24">
        <v>1040</v>
      </c>
      <c r="C32" s="96">
        <v>-67</v>
      </c>
      <c r="D32" s="101">
        <v>-77</v>
      </c>
      <c r="E32" s="96">
        <v>-64</v>
      </c>
      <c r="F32" s="101">
        <v>-77</v>
      </c>
      <c r="G32" s="138">
        <f t="shared" si="1"/>
        <v>-13</v>
      </c>
      <c r="H32" s="138">
        <f t="shared" si="0"/>
        <v>120.3125</v>
      </c>
      <c r="I32" s="25"/>
    </row>
    <row r="33" spans="1:9" s="1" customFormat="1" ht="42.75" customHeight="1">
      <c r="A33" s="23" t="s">
        <v>24</v>
      </c>
      <c r="B33" s="24">
        <v>1041</v>
      </c>
      <c r="C33" s="101" t="s">
        <v>98</v>
      </c>
      <c r="D33" s="135" t="s">
        <v>98</v>
      </c>
      <c r="E33" s="101" t="s">
        <v>98</v>
      </c>
      <c r="F33" s="135" t="s">
        <v>98</v>
      </c>
      <c r="G33" s="142" t="e">
        <f t="shared" si="1"/>
        <v>#VALUE!</v>
      </c>
      <c r="H33" s="142" t="e">
        <f t="shared" si="0"/>
        <v>#VALUE!</v>
      </c>
      <c r="I33" s="25"/>
    </row>
    <row r="34" spans="1:9" s="1" customFormat="1" ht="37.5" customHeight="1">
      <c r="A34" s="23" t="s">
        <v>25</v>
      </c>
      <c r="B34" s="24">
        <v>1042</v>
      </c>
      <c r="C34" s="101" t="s">
        <v>98</v>
      </c>
      <c r="D34" s="135" t="s">
        <v>98</v>
      </c>
      <c r="E34" s="101">
        <v>-2</v>
      </c>
      <c r="F34" s="135" t="s">
        <v>98</v>
      </c>
      <c r="G34" s="142" t="e">
        <f t="shared" si="1"/>
        <v>#VALUE!</v>
      </c>
      <c r="H34" s="142" t="e">
        <f t="shared" si="0"/>
        <v>#VALUE!</v>
      </c>
      <c r="I34" s="25"/>
    </row>
    <row r="35" spans="1:9" s="1" customFormat="1" ht="36.75" customHeight="1">
      <c r="A35" s="23" t="s">
        <v>26</v>
      </c>
      <c r="B35" s="24">
        <v>1043</v>
      </c>
      <c r="C35" s="101" t="s">
        <v>98</v>
      </c>
      <c r="D35" s="135" t="s">
        <v>98</v>
      </c>
      <c r="E35" s="101">
        <v>-1</v>
      </c>
      <c r="F35" s="135" t="s">
        <v>98</v>
      </c>
      <c r="G35" s="142" t="e">
        <f t="shared" si="1"/>
        <v>#VALUE!</v>
      </c>
      <c r="H35" s="142" t="e">
        <f t="shared" si="0"/>
        <v>#VALUE!</v>
      </c>
      <c r="I35" s="25"/>
    </row>
    <row r="36" spans="1:9" s="1" customFormat="1" ht="20.100000000000001" customHeight="1">
      <c r="A36" s="23" t="s">
        <v>27</v>
      </c>
      <c r="B36" s="24">
        <v>1044</v>
      </c>
      <c r="C36" s="101">
        <v>-45</v>
      </c>
      <c r="D36" s="101">
        <v>-85</v>
      </c>
      <c r="E36" s="101">
        <v>-30</v>
      </c>
      <c r="F36" s="101">
        <v>-85</v>
      </c>
      <c r="G36" s="138">
        <f t="shared" si="1"/>
        <v>-55</v>
      </c>
      <c r="H36" s="138">
        <f t="shared" si="0"/>
        <v>283.33333333333337</v>
      </c>
      <c r="I36" s="25"/>
    </row>
    <row r="37" spans="1:9" s="1" customFormat="1" ht="20.100000000000001" customHeight="1">
      <c r="A37" s="23" t="s">
        <v>40</v>
      </c>
      <c r="B37" s="24">
        <v>1045</v>
      </c>
      <c r="C37" s="101">
        <v>-37</v>
      </c>
      <c r="D37" s="101">
        <v>-34</v>
      </c>
      <c r="E37" s="101">
        <v>-30</v>
      </c>
      <c r="F37" s="101">
        <v>-34</v>
      </c>
      <c r="G37" s="138">
        <f t="shared" si="1"/>
        <v>-4</v>
      </c>
      <c r="H37" s="138">
        <f t="shared" si="0"/>
        <v>113.33333333333333</v>
      </c>
      <c r="I37" s="25"/>
    </row>
    <row r="38" spans="1:9" s="1" customFormat="1" ht="20.100000000000001" customHeight="1">
      <c r="A38" s="23" t="s">
        <v>28</v>
      </c>
      <c r="B38" s="24">
        <v>1046</v>
      </c>
      <c r="C38" s="101">
        <v>-6</v>
      </c>
      <c r="D38" s="135" t="s">
        <v>98</v>
      </c>
      <c r="E38" s="101">
        <v>-5</v>
      </c>
      <c r="F38" s="135" t="s">
        <v>98</v>
      </c>
      <c r="G38" s="142" t="e">
        <f t="shared" si="1"/>
        <v>#VALUE!</v>
      </c>
      <c r="H38" s="142" t="e">
        <f t="shared" si="0"/>
        <v>#VALUE!</v>
      </c>
      <c r="I38" s="25"/>
    </row>
    <row r="39" spans="1:9" s="1" customFormat="1" ht="20.100000000000001" customHeight="1">
      <c r="A39" s="23" t="s">
        <v>29</v>
      </c>
      <c r="B39" s="24">
        <v>1047</v>
      </c>
      <c r="C39" s="101" t="s">
        <v>98</v>
      </c>
      <c r="D39" s="135" t="s">
        <v>98</v>
      </c>
      <c r="E39" s="101" t="s">
        <v>98</v>
      </c>
      <c r="F39" s="135" t="s">
        <v>98</v>
      </c>
      <c r="G39" s="142" t="e">
        <f t="shared" si="1"/>
        <v>#VALUE!</v>
      </c>
      <c r="H39" s="142" t="e">
        <f t="shared" si="0"/>
        <v>#VALUE!</v>
      </c>
      <c r="I39" s="25"/>
    </row>
    <row r="40" spans="1:9" s="1" customFormat="1" ht="39" customHeight="1">
      <c r="A40" s="23" t="s">
        <v>30</v>
      </c>
      <c r="B40" s="24">
        <v>1048</v>
      </c>
      <c r="C40" s="101" t="s">
        <v>98</v>
      </c>
      <c r="D40" s="135" t="s">
        <v>98</v>
      </c>
      <c r="E40" s="96">
        <v>-2</v>
      </c>
      <c r="F40" s="135" t="s">
        <v>98</v>
      </c>
      <c r="G40" s="142" t="e">
        <f t="shared" si="1"/>
        <v>#VALUE!</v>
      </c>
      <c r="H40" s="142" t="e">
        <f t="shared" si="0"/>
        <v>#VALUE!</v>
      </c>
      <c r="I40" s="25"/>
    </row>
    <row r="41" spans="1:9" s="1" customFormat="1" ht="37.5" customHeight="1">
      <c r="A41" s="23" t="s">
        <v>31</v>
      </c>
      <c r="B41" s="24">
        <v>1049</v>
      </c>
      <c r="C41" s="96">
        <v>-2</v>
      </c>
      <c r="D41" s="101">
        <v>-4</v>
      </c>
      <c r="E41" s="96">
        <v>-4</v>
      </c>
      <c r="F41" s="101">
        <v>-4</v>
      </c>
      <c r="G41" s="138">
        <f t="shared" si="1"/>
        <v>0</v>
      </c>
      <c r="H41" s="138">
        <f t="shared" si="0"/>
        <v>100</v>
      </c>
      <c r="I41" s="25"/>
    </row>
    <row r="42" spans="1:9" s="1" customFormat="1" ht="57.75" customHeight="1">
      <c r="A42" s="23" t="s">
        <v>44</v>
      </c>
      <c r="B42" s="24">
        <v>1050</v>
      </c>
      <c r="C42" s="96">
        <v>-17</v>
      </c>
      <c r="D42" s="101">
        <v>-14</v>
      </c>
      <c r="E42" s="96">
        <v>-25</v>
      </c>
      <c r="F42" s="101">
        <v>-14</v>
      </c>
      <c r="G42" s="138">
        <f t="shared" si="1"/>
        <v>11</v>
      </c>
      <c r="H42" s="138">
        <f t="shared" si="0"/>
        <v>56.000000000000007</v>
      </c>
      <c r="I42" s="25"/>
    </row>
    <row r="43" spans="1:9" s="1" customFormat="1" ht="20.100000000000001" customHeight="1">
      <c r="A43" s="23" t="s">
        <v>32</v>
      </c>
      <c r="B43" s="31" t="s">
        <v>111</v>
      </c>
      <c r="C43" s="101" t="s">
        <v>98</v>
      </c>
      <c r="D43" s="135" t="s">
        <v>98</v>
      </c>
      <c r="E43" s="96">
        <v>-25</v>
      </c>
      <c r="F43" s="135" t="s">
        <v>98</v>
      </c>
      <c r="G43" s="142" t="e">
        <f t="shared" si="1"/>
        <v>#VALUE!</v>
      </c>
      <c r="H43" s="142" t="e">
        <f t="shared" si="0"/>
        <v>#VALUE!</v>
      </c>
      <c r="I43" s="25"/>
    </row>
    <row r="44" spans="1:9" s="1" customFormat="1" ht="20.100000000000001" customHeight="1">
      <c r="A44" s="23" t="s">
        <v>57</v>
      </c>
      <c r="B44" s="24">
        <v>1051</v>
      </c>
      <c r="C44" s="96">
        <v>-154</v>
      </c>
      <c r="D44" s="101">
        <v>-160</v>
      </c>
      <c r="E44" s="96">
        <v>-164</v>
      </c>
      <c r="F44" s="101">
        <v>-160</v>
      </c>
      <c r="G44" s="138">
        <f t="shared" si="1"/>
        <v>4</v>
      </c>
      <c r="H44" s="138">
        <f t="shared" si="0"/>
        <v>97.560975609756099</v>
      </c>
      <c r="I44" s="25"/>
    </row>
    <row r="45" spans="1:9" s="58" customFormat="1" ht="20.100000000000001" customHeight="1">
      <c r="A45" s="56" t="s">
        <v>78</v>
      </c>
      <c r="B45" s="29">
        <v>1060</v>
      </c>
      <c r="C45" s="95">
        <f>SUM(C46:C52)</f>
        <v>-58</v>
      </c>
      <c r="D45" s="97">
        <f>SUM(D46:D52)</f>
        <v>-130</v>
      </c>
      <c r="E45" s="95">
        <f>SUM(E46:E52)</f>
        <v>-50</v>
      </c>
      <c r="F45" s="97">
        <f>SUM(F46:F52)</f>
        <v>-130</v>
      </c>
      <c r="G45" s="138">
        <f t="shared" si="1"/>
        <v>-80</v>
      </c>
      <c r="H45" s="138">
        <f t="shared" si="0"/>
        <v>260</v>
      </c>
      <c r="I45" s="30"/>
    </row>
    <row r="46" spans="1:9" s="1" customFormat="1" ht="20.100000000000001" customHeight="1">
      <c r="A46" s="23" t="s">
        <v>69</v>
      </c>
      <c r="B46" s="24">
        <v>1061</v>
      </c>
      <c r="C46" s="101" t="s">
        <v>98</v>
      </c>
      <c r="D46" s="135" t="s">
        <v>98</v>
      </c>
      <c r="E46" s="101" t="s">
        <v>98</v>
      </c>
      <c r="F46" s="135" t="s">
        <v>98</v>
      </c>
      <c r="G46" s="142" t="e">
        <f t="shared" si="1"/>
        <v>#VALUE!</v>
      </c>
      <c r="H46" s="142" t="e">
        <f t="shared" si="0"/>
        <v>#VALUE!</v>
      </c>
      <c r="I46" s="25"/>
    </row>
    <row r="47" spans="1:9" s="1" customFormat="1" ht="20.100000000000001" customHeight="1">
      <c r="A47" s="23" t="s">
        <v>70</v>
      </c>
      <c r="B47" s="24">
        <v>1062</v>
      </c>
      <c r="C47" s="101" t="s">
        <v>98</v>
      </c>
      <c r="D47" s="135" t="s">
        <v>98</v>
      </c>
      <c r="E47" s="101" t="s">
        <v>98</v>
      </c>
      <c r="F47" s="135" t="s">
        <v>98</v>
      </c>
      <c r="G47" s="142" t="e">
        <f t="shared" si="1"/>
        <v>#VALUE!</v>
      </c>
      <c r="H47" s="142" t="e">
        <f t="shared" si="0"/>
        <v>#VALUE!</v>
      </c>
      <c r="I47" s="25"/>
    </row>
    <row r="48" spans="1:9" s="1" customFormat="1" ht="20.100000000000001" customHeight="1">
      <c r="A48" s="23" t="s">
        <v>21</v>
      </c>
      <c r="B48" s="24">
        <v>1063</v>
      </c>
      <c r="C48" s="101" t="s">
        <v>98</v>
      </c>
      <c r="D48" s="135" t="s">
        <v>98</v>
      </c>
      <c r="E48" s="101" t="s">
        <v>98</v>
      </c>
      <c r="F48" s="135" t="s">
        <v>98</v>
      </c>
      <c r="G48" s="142" t="e">
        <f t="shared" si="1"/>
        <v>#VALUE!</v>
      </c>
      <c r="H48" s="142" t="e">
        <f t="shared" si="0"/>
        <v>#VALUE!</v>
      </c>
      <c r="I48" s="25"/>
    </row>
    <row r="49" spans="1:9" s="1" customFormat="1" ht="20.100000000000001" customHeight="1">
      <c r="A49" s="23" t="s">
        <v>22</v>
      </c>
      <c r="B49" s="24">
        <v>1064</v>
      </c>
      <c r="C49" s="101" t="s">
        <v>98</v>
      </c>
      <c r="D49" s="135" t="s">
        <v>98</v>
      </c>
      <c r="E49" s="101" t="s">
        <v>98</v>
      </c>
      <c r="F49" s="135" t="s">
        <v>98</v>
      </c>
      <c r="G49" s="142" t="e">
        <f t="shared" si="1"/>
        <v>#VALUE!</v>
      </c>
      <c r="H49" s="142" t="e">
        <f t="shared" si="0"/>
        <v>#VALUE!</v>
      </c>
      <c r="I49" s="25"/>
    </row>
    <row r="50" spans="1:9" s="1" customFormat="1" ht="20.100000000000001" customHeight="1">
      <c r="A50" s="23" t="s">
        <v>39</v>
      </c>
      <c r="B50" s="24">
        <v>1065</v>
      </c>
      <c r="C50" s="101" t="s">
        <v>98</v>
      </c>
      <c r="D50" s="135" t="s">
        <v>98</v>
      </c>
      <c r="E50" s="101" t="s">
        <v>98</v>
      </c>
      <c r="F50" s="135" t="s">
        <v>98</v>
      </c>
      <c r="G50" s="142" t="e">
        <f t="shared" si="1"/>
        <v>#VALUE!</v>
      </c>
      <c r="H50" s="142" t="e">
        <f t="shared" si="0"/>
        <v>#VALUE!</v>
      </c>
      <c r="I50" s="25"/>
    </row>
    <row r="51" spans="1:9" s="1" customFormat="1" ht="20.100000000000001" customHeight="1">
      <c r="A51" s="23" t="s">
        <v>47</v>
      </c>
      <c r="B51" s="24">
        <v>1066</v>
      </c>
      <c r="C51" s="101">
        <v>-57</v>
      </c>
      <c r="D51" s="98">
        <v>-120</v>
      </c>
      <c r="E51" s="101">
        <v>-50</v>
      </c>
      <c r="F51" s="98">
        <v>-120</v>
      </c>
      <c r="G51" s="138">
        <f t="shared" si="1"/>
        <v>-70</v>
      </c>
      <c r="H51" s="138">
        <f t="shared" si="0"/>
        <v>240</v>
      </c>
      <c r="I51" s="25"/>
    </row>
    <row r="52" spans="1:9" s="1" customFormat="1" ht="42" customHeight="1">
      <c r="A52" s="23" t="s">
        <v>197</v>
      </c>
      <c r="B52" s="24">
        <v>1067</v>
      </c>
      <c r="C52" s="101">
        <v>-1</v>
      </c>
      <c r="D52" s="98">
        <v>-10</v>
      </c>
      <c r="E52" s="101" t="s">
        <v>98</v>
      </c>
      <c r="F52" s="98">
        <v>-10</v>
      </c>
      <c r="G52" s="142" t="e">
        <f t="shared" si="1"/>
        <v>#VALUE!</v>
      </c>
      <c r="H52" s="142" t="e">
        <f t="shared" si="0"/>
        <v>#VALUE!</v>
      </c>
      <c r="I52" s="25"/>
    </row>
    <row r="53" spans="1:9" s="6" customFormat="1" ht="20.100000000000001" customHeight="1">
      <c r="A53" s="56" t="s">
        <v>104</v>
      </c>
      <c r="B53" s="29">
        <v>1070</v>
      </c>
      <c r="C53" s="102">
        <f>SUM(C54:C56)</f>
        <v>408</v>
      </c>
      <c r="D53" s="102">
        <f>SUM(D54:D56)</f>
        <v>238</v>
      </c>
      <c r="E53" s="102">
        <f>SUM(E54:E56)</f>
        <v>480</v>
      </c>
      <c r="F53" s="102">
        <f>SUM(F54:F56)</f>
        <v>238</v>
      </c>
      <c r="G53" s="138">
        <f>F53-E53</f>
        <v>-242</v>
      </c>
      <c r="H53" s="138">
        <f t="shared" si="0"/>
        <v>49.583333333333336</v>
      </c>
      <c r="I53" s="30"/>
    </row>
    <row r="54" spans="1:9" s="1" customFormat="1" ht="20.100000000000001" customHeight="1">
      <c r="A54" s="23" t="s">
        <v>75</v>
      </c>
      <c r="B54" s="24">
        <v>1071</v>
      </c>
      <c r="C54" s="96">
        <v>0</v>
      </c>
      <c r="D54" s="96">
        <v>0</v>
      </c>
      <c r="E54" s="96">
        <v>0</v>
      </c>
      <c r="F54" s="96">
        <v>0</v>
      </c>
      <c r="G54" s="138">
        <f t="shared" si="1"/>
        <v>0</v>
      </c>
      <c r="H54" s="142" t="e">
        <f t="shared" si="0"/>
        <v>#DIV/0!</v>
      </c>
      <c r="I54" s="25"/>
    </row>
    <row r="55" spans="1:9" s="1" customFormat="1" ht="20.100000000000001" customHeight="1">
      <c r="A55" s="23" t="s">
        <v>110</v>
      </c>
      <c r="B55" s="24">
        <v>1072</v>
      </c>
      <c r="C55" s="96">
        <v>0</v>
      </c>
      <c r="D55" s="96">
        <v>0</v>
      </c>
      <c r="E55" s="96">
        <v>0</v>
      </c>
      <c r="F55" s="96">
        <v>0</v>
      </c>
      <c r="G55" s="138">
        <f t="shared" si="1"/>
        <v>0</v>
      </c>
      <c r="H55" s="142" t="e">
        <f t="shared" si="0"/>
        <v>#DIV/0!</v>
      </c>
      <c r="I55" s="25"/>
    </row>
    <row r="56" spans="1:9" s="1" customFormat="1" ht="20.100000000000001" customHeight="1">
      <c r="A56" s="23" t="s">
        <v>105</v>
      </c>
      <c r="B56" s="24">
        <v>1073</v>
      </c>
      <c r="C56" s="96">
        <v>408</v>
      </c>
      <c r="D56" s="96">
        <v>238</v>
      </c>
      <c r="E56" s="96">
        <v>480</v>
      </c>
      <c r="F56" s="96">
        <v>238</v>
      </c>
      <c r="G56" s="138">
        <f t="shared" si="1"/>
        <v>-242</v>
      </c>
      <c r="H56" s="138">
        <f t="shared" si="0"/>
        <v>49.583333333333336</v>
      </c>
      <c r="I56" s="25"/>
    </row>
    <row r="57" spans="1:9" s="6" customFormat="1" ht="20.100000000000001" customHeight="1">
      <c r="A57" s="60" t="s">
        <v>48</v>
      </c>
      <c r="B57" s="29">
        <v>1080</v>
      </c>
      <c r="C57" s="95">
        <f>SUM(C58:C63)</f>
        <v>-644</v>
      </c>
      <c r="D57" s="102">
        <f>SUM(D58:D63)</f>
        <v>-504</v>
      </c>
      <c r="E57" s="95">
        <f>SUM(E58:E63)</f>
        <v>-466</v>
      </c>
      <c r="F57" s="102">
        <f>SUM(F58:F63)</f>
        <v>-504</v>
      </c>
      <c r="G57" s="138">
        <f t="shared" si="1"/>
        <v>-38</v>
      </c>
      <c r="H57" s="138">
        <f t="shared" si="0"/>
        <v>108.15450643776825</v>
      </c>
      <c r="I57" s="30"/>
    </row>
    <row r="58" spans="1:9" s="1" customFormat="1" ht="20.100000000000001" customHeight="1">
      <c r="A58" s="23" t="s">
        <v>75</v>
      </c>
      <c r="B58" s="24">
        <v>1081</v>
      </c>
      <c r="C58" s="101" t="s">
        <v>98</v>
      </c>
      <c r="D58" s="101" t="s">
        <v>98</v>
      </c>
      <c r="E58" s="101" t="s">
        <v>98</v>
      </c>
      <c r="F58" s="101" t="s">
        <v>98</v>
      </c>
      <c r="G58" s="142" t="e">
        <f t="shared" si="1"/>
        <v>#VALUE!</v>
      </c>
      <c r="H58" s="142" t="e">
        <f t="shared" si="0"/>
        <v>#VALUE!</v>
      </c>
      <c r="I58" s="25"/>
    </row>
    <row r="59" spans="1:9" s="1" customFormat="1" ht="38.25" customHeight="1">
      <c r="A59" s="23" t="s">
        <v>209</v>
      </c>
      <c r="B59" s="24">
        <v>1082</v>
      </c>
      <c r="C59" s="96">
        <v>-20</v>
      </c>
      <c r="D59" s="101">
        <v>-19</v>
      </c>
      <c r="E59" s="96">
        <v>-16</v>
      </c>
      <c r="F59" s="101">
        <v>-19</v>
      </c>
      <c r="G59" s="138">
        <f t="shared" si="1"/>
        <v>-3</v>
      </c>
      <c r="H59" s="138">
        <f t="shared" si="0"/>
        <v>118.75</v>
      </c>
      <c r="I59" s="25"/>
    </row>
    <row r="60" spans="1:9" s="1" customFormat="1" ht="20.100000000000001" customHeight="1">
      <c r="A60" s="23" t="s">
        <v>43</v>
      </c>
      <c r="B60" s="24">
        <v>1083</v>
      </c>
      <c r="C60" s="101" t="s">
        <v>98</v>
      </c>
      <c r="D60" s="135" t="s">
        <v>98</v>
      </c>
      <c r="E60" s="101" t="s">
        <v>98</v>
      </c>
      <c r="F60" s="135" t="s">
        <v>98</v>
      </c>
      <c r="G60" s="142" t="e">
        <f t="shared" si="1"/>
        <v>#VALUE!</v>
      </c>
      <c r="H60" s="142" t="e">
        <f t="shared" si="0"/>
        <v>#VALUE!</v>
      </c>
      <c r="I60" s="25"/>
    </row>
    <row r="61" spans="1:9" s="1" customFormat="1" ht="20.100000000000001" customHeight="1">
      <c r="A61" s="23" t="s">
        <v>33</v>
      </c>
      <c r="B61" s="24">
        <v>1084</v>
      </c>
      <c r="C61" s="101" t="s">
        <v>98</v>
      </c>
      <c r="D61" s="135" t="s">
        <v>98</v>
      </c>
      <c r="E61" s="101" t="s">
        <v>98</v>
      </c>
      <c r="F61" s="135" t="s">
        <v>98</v>
      </c>
      <c r="G61" s="142" t="e">
        <f t="shared" si="1"/>
        <v>#VALUE!</v>
      </c>
      <c r="H61" s="142" t="e">
        <f t="shared" si="0"/>
        <v>#VALUE!</v>
      </c>
      <c r="I61" s="25"/>
    </row>
    <row r="62" spans="1:9" s="1" customFormat="1" ht="20.100000000000001" customHeight="1">
      <c r="A62" s="23" t="s">
        <v>37</v>
      </c>
      <c r="B62" s="24">
        <v>1085</v>
      </c>
      <c r="C62" s="101" t="s">
        <v>98</v>
      </c>
      <c r="D62" s="135" t="s">
        <v>98</v>
      </c>
      <c r="E62" s="101" t="s">
        <v>98</v>
      </c>
      <c r="F62" s="135" t="s">
        <v>98</v>
      </c>
      <c r="G62" s="142" t="e">
        <f t="shared" si="1"/>
        <v>#VALUE!</v>
      </c>
      <c r="H62" s="142" t="e">
        <f t="shared" si="0"/>
        <v>#VALUE!</v>
      </c>
      <c r="I62" s="25"/>
    </row>
    <row r="63" spans="1:9" s="1" customFormat="1" ht="20.100000000000001" customHeight="1">
      <c r="A63" s="23" t="s">
        <v>85</v>
      </c>
      <c r="B63" s="24">
        <v>1086</v>
      </c>
      <c r="C63" s="101">
        <v>-624</v>
      </c>
      <c r="D63" s="101">
        <v>-485</v>
      </c>
      <c r="E63" s="101">
        <v>-450</v>
      </c>
      <c r="F63" s="101">
        <v>-485</v>
      </c>
      <c r="G63" s="138">
        <f t="shared" si="1"/>
        <v>-35</v>
      </c>
      <c r="H63" s="138">
        <f t="shared" si="0"/>
        <v>107.77777777777777</v>
      </c>
      <c r="I63" s="25"/>
    </row>
    <row r="64" spans="1:9" s="3" customFormat="1" ht="20.100000000000001" customHeight="1">
      <c r="A64" s="28" t="s">
        <v>3</v>
      </c>
      <c r="B64" s="29">
        <v>1100</v>
      </c>
      <c r="C64" s="95">
        <f>SUM(C21,C22,C45,C53,C57)</f>
        <v>-66</v>
      </c>
      <c r="D64" s="95">
        <f>SUM(D21,D22,D45,D53,D57)</f>
        <v>384</v>
      </c>
      <c r="E64" s="95">
        <f>SUM(E21,E22,E45,E53,E57)</f>
        <v>20</v>
      </c>
      <c r="F64" s="95">
        <f>SUM(F21,F22,F45,F53,F57)</f>
        <v>384</v>
      </c>
      <c r="G64" s="138">
        <f t="shared" ref="G64:G82" si="2">F64-E64</f>
        <v>364</v>
      </c>
      <c r="H64" s="138">
        <f t="shared" si="0"/>
        <v>1920</v>
      </c>
      <c r="I64" s="30"/>
    </row>
    <row r="65" spans="1:9" ht="37.5" customHeight="1">
      <c r="A65" s="23" t="s">
        <v>210</v>
      </c>
      <c r="B65" s="24">
        <v>1110</v>
      </c>
      <c r="C65" s="96">
        <v>290</v>
      </c>
      <c r="D65" s="96">
        <v>76</v>
      </c>
      <c r="E65" s="96">
        <v>41</v>
      </c>
      <c r="F65" s="96">
        <v>76</v>
      </c>
      <c r="G65" s="138">
        <f t="shared" si="2"/>
        <v>35</v>
      </c>
      <c r="H65" s="138">
        <f t="shared" si="0"/>
        <v>185.36585365853659</v>
      </c>
      <c r="I65" s="25"/>
    </row>
    <row r="66" spans="1:9" ht="37.5" customHeight="1">
      <c r="A66" s="23" t="s">
        <v>211</v>
      </c>
      <c r="B66" s="24">
        <v>1120</v>
      </c>
      <c r="C66" s="101" t="s">
        <v>98</v>
      </c>
      <c r="D66" s="101">
        <v>-8</v>
      </c>
      <c r="E66" s="101" t="s">
        <v>98</v>
      </c>
      <c r="F66" s="101">
        <v>-8</v>
      </c>
      <c r="G66" s="142" t="e">
        <f>F66-E66</f>
        <v>#VALUE!</v>
      </c>
      <c r="H66" s="142" t="e">
        <f t="shared" si="0"/>
        <v>#VALUE!</v>
      </c>
      <c r="I66" s="25"/>
    </row>
    <row r="67" spans="1:9" s="58" customFormat="1" ht="20.100000000000001" customHeight="1">
      <c r="A67" s="146" t="s">
        <v>263</v>
      </c>
      <c r="B67" s="29">
        <v>1130</v>
      </c>
      <c r="C67" s="95">
        <v>6</v>
      </c>
      <c r="D67" s="95">
        <v>10</v>
      </c>
      <c r="E67" s="95"/>
      <c r="F67" s="95">
        <v>10</v>
      </c>
      <c r="G67" s="138">
        <f t="shared" si="2"/>
        <v>10</v>
      </c>
      <c r="H67" s="142" t="e">
        <f t="shared" si="0"/>
        <v>#DIV/0!</v>
      </c>
      <c r="I67" s="30"/>
    </row>
    <row r="68" spans="1:9" s="58" customFormat="1" ht="40.5" customHeight="1">
      <c r="A68" s="136" t="s">
        <v>261</v>
      </c>
      <c r="B68" s="29">
        <v>1140</v>
      </c>
      <c r="C68" s="102" t="s">
        <v>98</v>
      </c>
      <c r="D68" s="102">
        <v>-16</v>
      </c>
      <c r="E68" s="102">
        <v>-16</v>
      </c>
      <c r="F68" s="102">
        <v>-16</v>
      </c>
      <c r="G68" s="138">
        <f t="shared" si="2"/>
        <v>0</v>
      </c>
      <c r="H68" s="138">
        <f t="shared" si="0"/>
        <v>100</v>
      </c>
      <c r="I68" s="30"/>
    </row>
    <row r="69" spans="1:9" s="58" customFormat="1" ht="20.100000000000001" customHeight="1">
      <c r="A69" s="56" t="s">
        <v>106</v>
      </c>
      <c r="B69" s="29">
        <v>1150</v>
      </c>
      <c r="C69" s="95">
        <f>SUM(C70:C71)</f>
        <v>56</v>
      </c>
      <c r="D69" s="95">
        <f>SUM(D70:D71)</f>
        <v>46</v>
      </c>
      <c r="E69" s="95">
        <f>SUM(E70:E71)</f>
        <v>0</v>
      </c>
      <c r="F69" s="95">
        <f>SUM(F70:F71)</f>
        <v>46</v>
      </c>
      <c r="G69" s="138">
        <f t="shared" si="2"/>
        <v>46</v>
      </c>
      <c r="H69" s="142" t="e">
        <f t="shared" si="0"/>
        <v>#DIV/0!</v>
      </c>
      <c r="I69" s="30"/>
    </row>
    <row r="70" spans="1:9" ht="20.100000000000001" customHeight="1">
      <c r="A70" s="23" t="s">
        <v>75</v>
      </c>
      <c r="B70" s="24">
        <v>1151</v>
      </c>
      <c r="C70" s="96">
        <v>0</v>
      </c>
      <c r="D70" s="96">
        <v>0</v>
      </c>
      <c r="E70" s="96">
        <v>0</v>
      </c>
      <c r="F70" s="96">
        <v>0</v>
      </c>
      <c r="G70" s="138">
        <f t="shared" si="2"/>
        <v>0</v>
      </c>
      <c r="H70" s="142" t="e">
        <f t="shared" si="0"/>
        <v>#DIV/0!</v>
      </c>
      <c r="I70" s="25"/>
    </row>
    <row r="71" spans="1:9" ht="40.5" customHeight="1">
      <c r="A71" s="23" t="s">
        <v>264</v>
      </c>
      <c r="B71" s="24">
        <v>1152</v>
      </c>
      <c r="C71" s="96">
        <v>56</v>
      </c>
      <c r="D71" s="96">
        <v>46</v>
      </c>
      <c r="E71" s="96"/>
      <c r="F71" s="96">
        <v>46</v>
      </c>
      <c r="G71" s="138"/>
      <c r="H71" s="142" t="e">
        <f t="shared" si="0"/>
        <v>#DIV/0!</v>
      </c>
      <c r="I71" s="25"/>
    </row>
    <row r="72" spans="1:9" s="58" customFormat="1" ht="20.100000000000001" customHeight="1">
      <c r="A72" s="56" t="s">
        <v>107</v>
      </c>
      <c r="B72" s="29">
        <v>1160</v>
      </c>
      <c r="C72" s="95">
        <f>SUM(C73:C74)</f>
        <v>0</v>
      </c>
      <c r="D72" s="95">
        <f>SUM(D73:D74)</f>
        <v>0</v>
      </c>
      <c r="E72" s="95">
        <f>SUM(E73:E74)</f>
        <v>0</v>
      </c>
      <c r="F72" s="95">
        <f>SUM(F73:F74)</f>
        <v>0</v>
      </c>
      <c r="G72" s="138">
        <f t="shared" si="2"/>
        <v>0</v>
      </c>
      <c r="H72" s="142" t="e">
        <f t="shared" si="0"/>
        <v>#DIV/0!</v>
      </c>
      <c r="I72" s="30"/>
    </row>
    <row r="73" spans="1:9" ht="20.100000000000001" customHeight="1">
      <c r="A73" s="23" t="s">
        <v>75</v>
      </c>
      <c r="B73" s="24">
        <v>1161</v>
      </c>
      <c r="C73" s="101" t="s">
        <v>98</v>
      </c>
      <c r="D73" s="135" t="s">
        <v>98</v>
      </c>
      <c r="E73" s="101" t="s">
        <v>98</v>
      </c>
      <c r="F73" s="135" t="s">
        <v>98</v>
      </c>
      <c r="G73" s="138"/>
      <c r="H73" s="142" t="e">
        <f t="shared" si="0"/>
        <v>#VALUE!</v>
      </c>
      <c r="I73" s="25"/>
    </row>
    <row r="74" spans="1:9" ht="20.100000000000001" customHeight="1">
      <c r="A74" s="23" t="s">
        <v>61</v>
      </c>
      <c r="B74" s="24">
        <v>1162</v>
      </c>
      <c r="C74" s="101" t="s">
        <v>98</v>
      </c>
      <c r="D74" s="135" t="s">
        <v>98</v>
      </c>
      <c r="E74" s="101" t="s">
        <v>98</v>
      </c>
      <c r="F74" s="135" t="s">
        <v>98</v>
      </c>
      <c r="G74" s="142" t="e">
        <f t="shared" si="2"/>
        <v>#VALUE!</v>
      </c>
      <c r="H74" s="142" t="e">
        <f t="shared" si="0"/>
        <v>#VALUE!</v>
      </c>
      <c r="I74" s="25"/>
    </row>
    <row r="75" spans="1:9" s="3" customFormat="1" ht="20.100000000000001" customHeight="1">
      <c r="A75" s="28" t="s">
        <v>52</v>
      </c>
      <c r="B75" s="29">
        <v>1170</v>
      </c>
      <c r="C75" s="95">
        <f>SUM(C64,C65,C66,C67,C68,C69,C72)</f>
        <v>286</v>
      </c>
      <c r="D75" s="95">
        <f>SUM(D64,D65,D66,D67,D68,D69,D72)</f>
        <v>492</v>
      </c>
      <c r="E75" s="95">
        <f>SUM(E64,E65,E66,E67,E68,E69,E72)</f>
        <v>45</v>
      </c>
      <c r="F75" s="95">
        <f>SUM(F64,F65,F66,F67,F68,F69,F72)</f>
        <v>492</v>
      </c>
      <c r="G75" s="138">
        <f t="shared" si="2"/>
        <v>447</v>
      </c>
      <c r="H75" s="138">
        <f t="shared" si="0"/>
        <v>1093.3333333333333</v>
      </c>
      <c r="I75" s="30"/>
    </row>
    <row r="76" spans="1:9" ht="20.100000000000001" customHeight="1">
      <c r="A76" s="23" t="s">
        <v>99</v>
      </c>
      <c r="B76" s="26">
        <v>1180</v>
      </c>
      <c r="C76" s="101">
        <v>-5</v>
      </c>
      <c r="D76" s="101">
        <v>-104</v>
      </c>
      <c r="E76" s="101">
        <v>-8</v>
      </c>
      <c r="F76" s="101">
        <v>-104</v>
      </c>
      <c r="G76" s="138">
        <f t="shared" si="2"/>
        <v>-96</v>
      </c>
      <c r="H76" s="138">
        <f t="shared" ref="H76:H102" si="3">(F76/E76)*100</f>
        <v>1300</v>
      </c>
      <c r="I76" s="25"/>
    </row>
    <row r="77" spans="1:9" ht="20.100000000000001" customHeight="1">
      <c r="A77" s="23" t="s">
        <v>100</v>
      </c>
      <c r="B77" s="26">
        <v>1181</v>
      </c>
      <c r="C77" s="96"/>
      <c r="D77" s="135"/>
      <c r="E77" s="96"/>
      <c r="F77" s="135"/>
      <c r="G77" s="142"/>
      <c r="H77" s="142" t="e">
        <f t="shared" si="3"/>
        <v>#DIV/0!</v>
      </c>
      <c r="I77" s="25"/>
    </row>
    <row r="78" spans="1:9" ht="20.100000000000001" customHeight="1">
      <c r="A78" s="23" t="s">
        <v>101</v>
      </c>
      <c r="B78" s="24">
        <v>1190</v>
      </c>
      <c r="C78" s="96"/>
      <c r="D78" s="135"/>
      <c r="E78" s="96"/>
      <c r="F78" s="135"/>
      <c r="G78" s="142"/>
      <c r="H78" s="142" t="e">
        <f t="shared" si="3"/>
        <v>#DIV/0!</v>
      </c>
      <c r="I78" s="25"/>
    </row>
    <row r="79" spans="1:9" ht="20.100000000000001" customHeight="1">
      <c r="A79" s="23" t="s">
        <v>102</v>
      </c>
      <c r="B79" s="31">
        <v>1191</v>
      </c>
      <c r="C79" s="101" t="s">
        <v>98</v>
      </c>
      <c r="D79" s="135" t="s">
        <v>98</v>
      </c>
      <c r="E79" s="101" t="s">
        <v>98</v>
      </c>
      <c r="F79" s="135" t="s">
        <v>98</v>
      </c>
      <c r="G79" s="142" t="e">
        <f t="shared" si="2"/>
        <v>#VALUE!</v>
      </c>
      <c r="H79" s="142" t="e">
        <f t="shared" si="3"/>
        <v>#VALUE!</v>
      </c>
      <c r="I79" s="25"/>
    </row>
    <row r="80" spans="1:9" s="3" customFormat="1" ht="20.100000000000001" customHeight="1">
      <c r="A80" s="28" t="s">
        <v>109</v>
      </c>
      <c r="B80" s="29">
        <v>1200</v>
      </c>
      <c r="C80" s="95">
        <f>SUM(C75,C76,C77,C78,C79)</f>
        <v>281</v>
      </c>
      <c r="D80" s="102">
        <f>SUM(D75,D76,D77,D78,D79)</f>
        <v>388</v>
      </c>
      <c r="E80" s="95">
        <f>SUM(E75,E76,E77,E78,E79)</f>
        <v>37</v>
      </c>
      <c r="F80" s="102">
        <f>SUM(F75,F76,F77,F78,F79)</f>
        <v>388</v>
      </c>
      <c r="G80" s="138">
        <f t="shared" si="2"/>
        <v>351</v>
      </c>
      <c r="H80" s="138">
        <f t="shared" si="3"/>
        <v>1048.6486486486485</v>
      </c>
      <c r="I80" s="30"/>
    </row>
    <row r="81" spans="1:9" ht="20.100000000000001" customHeight="1">
      <c r="A81" s="23" t="s">
        <v>12</v>
      </c>
      <c r="B81" s="31">
        <v>1201</v>
      </c>
      <c r="C81" s="96">
        <v>281</v>
      </c>
      <c r="D81" s="96">
        <v>388</v>
      </c>
      <c r="E81" s="96">
        <v>37</v>
      </c>
      <c r="F81" s="96">
        <v>388</v>
      </c>
      <c r="G81" s="138">
        <f t="shared" si="2"/>
        <v>351</v>
      </c>
      <c r="H81" s="138">
        <f t="shared" si="3"/>
        <v>1048.6486486486485</v>
      </c>
      <c r="I81" s="27"/>
    </row>
    <row r="82" spans="1:9" ht="20.100000000000001" customHeight="1">
      <c r="A82" s="23" t="s">
        <v>13</v>
      </c>
      <c r="B82" s="31">
        <v>1202</v>
      </c>
      <c r="C82" s="135" t="s">
        <v>98</v>
      </c>
      <c r="D82" s="135" t="s">
        <v>98</v>
      </c>
      <c r="E82" s="101" t="s">
        <v>98</v>
      </c>
      <c r="F82" s="135" t="s">
        <v>98</v>
      </c>
      <c r="G82" s="142" t="e">
        <f t="shared" si="2"/>
        <v>#VALUE!</v>
      </c>
      <c r="H82" s="142" t="e">
        <f t="shared" si="3"/>
        <v>#VALUE!</v>
      </c>
      <c r="I82" s="27"/>
    </row>
    <row r="83" spans="1:9" ht="20.100000000000001" customHeight="1">
      <c r="A83" s="28" t="s">
        <v>8</v>
      </c>
      <c r="B83" s="24">
        <v>1210</v>
      </c>
      <c r="C83" s="95">
        <f>SUM(C11,C53,C65,C67,C69,C77,C78)</f>
        <v>13634</v>
      </c>
      <c r="D83" s="102">
        <f>SUM(D11,D53,D65,D67,D69,D77,D78)</f>
        <v>18405</v>
      </c>
      <c r="E83" s="95">
        <f>SUM(E11,E53,E65,E67,E69,E77,E78)</f>
        <v>19141</v>
      </c>
      <c r="F83" s="102">
        <f>SUM(F11,F53,F65,F67,F69,F77,F78)</f>
        <v>18405</v>
      </c>
      <c r="G83" s="138">
        <f>F83-E83</f>
        <v>-736</v>
      </c>
      <c r="H83" s="138">
        <f t="shared" si="3"/>
        <v>96.154850843738572</v>
      </c>
      <c r="I83" s="25"/>
    </row>
    <row r="84" spans="1:9" ht="20.100000000000001" customHeight="1">
      <c r="A84" s="28" t="s">
        <v>60</v>
      </c>
      <c r="B84" s="24">
        <v>1220</v>
      </c>
      <c r="C84" s="102">
        <f>SUM(C12,C22,C45,C57,C66,C68,C72,C76,C79)</f>
        <v>-13353</v>
      </c>
      <c r="D84" s="102">
        <f>SUM(D12,D22,D45,D57,D66,D68,D72,D76,D79)</f>
        <v>-18017</v>
      </c>
      <c r="E84" s="102">
        <f>SUM(E12,E22,E45,E57,E66,E68,E72,E76,E79)</f>
        <v>-19104</v>
      </c>
      <c r="F84" s="102">
        <f>SUM(F12,F22,F45,F57,F66,F68,F72,F76,F79)</f>
        <v>-18017</v>
      </c>
      <c r="G84" s="138">
        <f>F84-E84</f>
        <v>1087</v>
      </c>
      <c r="H84" s="138">
        <f t="shared" si="3"/>
        <v>94.310092127303179</v>
      </c>
      <c r="I84" s="25"/>
    </row>
    <row r="85" spans="1:9" ht="20.100000000000001" customHeight="1">
      <c r="A85" s="23" t="s">
        <v>86</v>
      </c>
      <c r="B85" s="24">
        <v>1230</v>
      </c>
      <c r="C85" s="63"/>
      <c r="D85" s="63"/>
      <c r="E85" s="63"/>
      <c r="F85" s="63"/>
      <c r="G85" s="138">
        <f>F85-E85</f>
        <v>0</v>
      </c>
      <c r="H85" s="142" t="e">
        <f t="shared" si="3"/>
        <v>#DIV/0!</v>
      </c>
      <c r="I85" s="25"/>
    </row>
    <row r="86" spans="1:9" ht="24.95" customHeight="1">
      <c r="A86" s="159" t="s">
        <v>67</v>
      </c>
      <c r="B86" s="159"/>
      <c r="C86" s="159"/>
      <c r="D86" s="159"/>
      <c r="E86" s="159"/>
      <c r="F86" s="159"/>
      <c r="G86" s="159"/>
      <c r="H86" s="159"/>
      <c r="I86" s="159"/>
    </row>
    <row r="87" spans="1:9" ht="20.100000000000001" customHeight="1">
      <c r="A87" s="23" t="s">
        <v>92</v>
      </c>
      <c r="B87" s="24">
        <v>1300</v>
      </c>
      <c r="C87" s="96">
        <f>C64</f>
        <v>-66</v>
      </c>
      <c r="D87" s="96">
        <f>D64</f>
        <v>384</v>
      </c>
      <c r="E87" s="96">
        <f>E64</f>
        <v>20</v>
      </c>
      <c r="F87" s="96">
        <f>F64</f>
        <v>384</v>
      </c>
      <c r="G87" s="138">
        <f t="shared" ref="G87:G93" si="4">F87-E87</f>
        <v>364</v>
      </c>
      <c r="H87" s="138">
        <f t="shared" si="3"/>
        <v>1920</v>
      </c>
      <c r="I87" s="25"/>
    </row>
    <row r="88" spans="1:9" ht="20.100000000000001" customHeight="1">
      <c r="A88" s="23" t="s">
        <v>112</v>
      </c>
      <c r="B88" s="24">
        <v>1301</v>
      </c>
      <c r="C88" s="96">
        <f>C100</f>
        <v>719</v>
      </c>
      <c r="D88" s="96">
        <f>D100</f>
        <v>864</v>
      </c>
      <c r="E88" s="96">
        <f>E100</f>
        <v>754</v>
      </c>
      <c r="F88" s="96">
        <f>F100</f>
        <v>864</v>
      </c>
      <c r="G88" s="138">
        <f t="shared" si="4"/>
        <v>110</v>
      </c>
      <c r="H88" s="138">
        <f t="shared" si="3"/>
        <v>114.58885941644563</v>
      </c>
      <c r="I88" s="25"/>
    </row>
    <row r="89" spans="1:9" ht="20.100000000000001" customHeight="1">
      <c r="A89" s="23" t="s">
        <v>113</v>
      </c>
      <c r="B89" s="24">
        <v>1302</v>
      </c>
      <c r="C89" s="96">
        <v>0</v>
      </c>
      <c r="D89" s="96">
        <f>D54</f>
        <v>0</v>
      </c>
      <c r="E89" s="96">
        <v>0</v>
      </c>
      <c r="F89" s="96">
        <f>F54</f>
        <v>0</v>
      </c>
      <c r="G89" s="138">
        <f t="shared" si="4"/>
        <v>0</v>
      </c>
      <c r="H89" s="142" t="e">
        <f t="shared" si="3"/>
        <v>#DIV/0!</v>
      </c>
      <c r="I89" s="25"/>
    </row>
    <row r="90" spans="1:9" ht="20.100000000000001" customHeight="1">
      <c r="A90" s="23" t="s">
        <v>114</v>
      </c>
      <c r="B90" s="24">
        <v>1303</v>
      </c>
      <c r="C90" s="96">
        <v>0</v>
      </c>
      <c r="D90" s="96">
        <v>0</v>
      </c>
      <c r="E90" s="96">
        <v>0</v>
      </c>
      <c r="F90" s="96">
        <v>0</v>
      </c>
      <c r="G90" s="96">
        <f t="shared" si="4"/>
        <v>0</v>
      </c>
      <c r="H90" s="142" t="e">
        <f t="shared" si="3"/>
        <v>#DIV/0!</v>
      </c>
      <c r="I90" s="25"/>
    </row>
    <row r="91" spans="1:9" ht="20.100000000000001" customHeight="1">
      <c r="A91" s="23" t="s">
        <v>115</v>
      </c>
      <c r="B91" s="24">
        <v>1304</v>
      </c>
      <c r="C91" s="96">
        <v>0</v>
      </c>
      <c r="D91" s="96">
        <f>D55</f>
        <v>0</v>
      </c>
      <c r="E91" s="96">
        <v>0</v>
      </c>
      <c r="F91" s="96">
        <f>F55</f>
        <v>0</v>
      </c>
      <c r="G91" s="138"/>
      <c r="H91" s="142" t="e">
        <f t="shared" si="3"/>
        <v>#DIV/0!</v>
      </c>
      <c r="I91" s="25"/>
    </row>
    <row r="92" spans="1:9" ht="20.100000000000001" customHeight="1">
      <c r="A92" s="23" t="s">
        <v>116</v>
      </c>
      <c r="B92" s="24">
        <v>1305</v>
      </c>
      <c r="C92" s="96">
        <f t="shared" ref="C92" si="5">C59</f>
        <v>-20</v>
      </c>
      <c r="D92" s="101">
        <f>D59</f>
        <v>-19</v>
      </c>
      <c r="E92" s="96">
        <f>E59</f>
        <v>-16</v>
      </c>
      <c r="F92" s="101">
        <f>F59</f>
        <v>-19</v>
      </c>
      <c r="G92" s="138">
        <f t="shared" si="4"/>
        <v>-3</v>
      </c>
      <c r="H92" s="138">
        <f t="shared" si="3"/>
        <v>118.75</v>
      </c>
      <c r="I92" s="25"/>
    </row>
    <row r="93" spans="1:9" s="3" customFormat="1" ht="20.100000000000001" customHeight="1">
      <c r="A93" s="28" t="s">
        <v>64</v>
      </c>
      <c r="B93" s="29">
        <v>1310</v>
      </c>
      <c r="C93" s="95">
        <f>C87+C88-C89-C90-C91-C92</f>
        <v>673</v>
      </c>
      <c r="D93" s="95">
        <f>D87+D88-D89-D90-D91-D92</f>
        <v>1267</v>
      </c>
      <c r="E93" s="95">
        <f>E87+E88-E89-E90-E91-E92</f>
        <v>790</v>
      </c>
      <c r="F93" s="95">
        <f>F87+F88-F89-F90-F91-F92</f>
        <v>1267</v>
      </c>
      <c r="G93" s="138">
        <f t="shared" si="4"/>
        <v>477</v>
      </c>
      <c r="H93" s="138">
        <f t="shared" si="3"/>
        <v>160.37974683544306</v>
      </c>
      <c r="I93" s="30"/>
    </row>
    <row r="94" spans="1:9" s="3" customFormat="1" ht="20.100000000000001" customHeight="1">
      <c r="A94" s="153" t="s">
        <v>79</v>
      </c>
      <c r="B94" s="154"/>
      <c r="C94" s="154"/>
      <c r="D94" s="154"/>
      <c r="E94" s="154"/>
      <c r="F94" s="154"/>
      <c r="G94" s="154"/>
      <c r="H94" s="154"/>
      <c r="I94" s="155"/>
    </row>
    <row r="95" spans="1:9" s="3" customFormat="1" ht="20.100000000000001" customHeight="1">
      <c r="A95" s="23" t="s">
        <v>93</v>
      </c>
      <c r="B95" s="24">
        <v>1400</v>
      </c>
      <c r="C95" s="96">
        <v>1971</v>
      </c>
      <c r="D95" s="96">
        <v>2968</v>
      </c>
      <c r="E95" s="96">
        <v>2091</v>
      </c>
      <c r="F95" s="96">
        <v>2968</v>
      </c>
      <c r="G95" s="138">
        <f t="shared" ref="G95:G102" si="6">F95-E95</f>
        <v>877</v>
      </c>
      <c r="H95" s="138">
        <f t="shared" si="3"/>
        <v>141.94165471066475</v>
      </c>
      <c r="I95" s="25"/>
    </row>
    <row r="96" spans="1:9" s="3" customFormat="1" ht="20.100000000000001" customHeight="1">
      <c r="A96" s="23" t="s">
        <v>94</v>
      </c>
      <c r="B96" s="32">
        <v>1401</v>
      </c>
      <c r="C96" s="103">
        <v>0</v>
      </c>
      <c r="D96" s="103">
        <v>0</v>
      </c>
      <c r="E96" s="103">
        <v>0</v>
      </c>
      <c r="F96" s="103">
        <v>0</v>
      </c>
      <c r="G96" s="138">
        <f t="shared" si="6"/>
        <v>0</v>
      </c>
      <c r="H96" s="142" t="e">
        <f t="shared" si="3"/>
        <v>#DIV/0!</v>
      </c>
      <c r="I96" s="27"/>
    </row>
    <row r="97" spans="1:9" s="3" customFormat="1" ht="20.100000000000001" customHeight="1">
      <c r="A97" s="23" t="s">
        <v>15</v>
      </c>
      <c r="B97" s="32">
        <v>1402</v>
      </c>
      <c r="C97" s="103">
        <v>593</v>
      </c>
      <c r="D97" s="103">
        <v>473</v>
      </c>
      <c r="E97" s="103">
        <v>670</v>
      </c>
      <c r="F97" s="103">
        <v>473</v>
      </c>
      <c r="G97" s="138">
        <f t="shared" si="6"/>
        <v>-197</v>
      </c>
      <c r="H97" s="138">
        <f t="shared" si="3"/>
        <v>70.597014925373131</v>
      </c>
      <c r="I97" s="27"/>
    </row>
    <row r="98" spans="1:9" s="3" customFormat="1" ht="20.100000000000001" customHeight="1">
      <c r="A98" s="23" t="s">
        <v>4</v>
      </c>
      <c r="B98" s="33">
        <v>1410</v>
      </c>
      <c r="C98" s="96">
        <v>7662</v>
      </c>
      <c r="D98" s="96">
        <v>10461</v>
      </c>
      <c r="E98" s="96">
        <v>12320</v>
      </c>
      <c r="F98" s="96">
        <v>10461</v>
      </c>
      <c r="G98" s="138">
        <f t="shared" si="6"/>
        <v>-1859</v>
      </c>
      <c r="H98" s="138">
        <f t="shared" si="3"/>
        <v>84.910714285714278</v>
      </c>
      <c r="I98" s="25"/>
    </row>
    <row r="99" spans="1:9" s="3" customFormat="1" ht="20.100000000000001" customHeight="1">
      <c r="A99" s="23" t="s">
        <v>5</v>
      </c>
      <c r="B99" s="33">
        <v>1420</v>
      </c>
      <c r="C99" s="96">
        <v>1455</v>
      </c>
      <c r="D99" s="96">
        <v>2192</v>
      </c>
      <c r="E99" s="96">
        <v>2455</v>
      </c>
      <c r="F99" s="96">
        <v>2192</v>
      </c>
      <c r="G99" s="138">
        <f t="shared" si="6"/>
        <v>-263</v>
      </c>
      <c r="H99" s="138">
        <f t="shared" si="3"/>
        <v>89.287169042769847</v>
      </c>
      <c r="I99" s="25"/>
    </row>
    <row r="100" spans="1:9" s="3" customFormat="1" ht="20.100000000000001" customHeight="1">
      <c r="A100" s="23" t="s">
        <v>6</v>
      </c>
      <c r="B100" s="33">
        <v>1430</v>
      </c>
      <c r="C100" s="96">
        <v>719</v>
      </c>
      <c r="D100" s="96">
        <v>864</v>
      </c>
      <c r="E100" s="96">
        <v>754</v>
      </c>
      <c r="F100" s="96">
        <v>864</v>
      </c>
      <c r="G100" s="138">
        <f t="shared" si="6"/>
        <v>110</v>
      </c>
      <c r="H100" s="138">
        <f t="shared" si="3"/>
        <v>114.58885941644563</v>
      </c>
      <c r="I100" s="25"/>
    </row>
    <row r="101" spans="1:9" s="3" customFormat="1" ht="20.100000000000001" customHeight="1">
      <c r="A101" s="23" t="s">
        <v>16</v>
      </c>
      <c r="B101" s="33">
        <v>1440</v>
      </c>
      <c r="C101" s="96">
        <v>1541</v>
      </c>
      <c r="D101" s="96">
        <v>1404</v>
      </c>
      <c r="E101" s="96">
        <v>1460</v>
      </c>
      <c r="F101" s="96">
        <v>1404</v>
      </c>
      <c r="G101" s="138">
        <f t="shared" si="6"/>
        <v>-56</v>
      </c>
      <c r="H101" s="138">
        <f t="shared" si="3"/>
        <v>96.164383561643845</v>
      </c>
      <c r="I101" s="25"/>
    </row>
    <row r="102" spans="1:9" s="3" customFormat="1">
      <c r="A102" s="28" t="s">
        <v>34</v>
      </c>
      <c r="B102" s="34">
        <v>1450</v>
      </c>
      <c r="C102" s="95">
        <f>SUM(C95,C98:C101)</f>
        <v>13348</v>
      </c>
      <c r="D102" s="95">
        <f>SUM(D95,D98:D101)</f>
        <v>17889</v>
      </c>
      <c r="E102" s="95">
        <f>SUM(E95,E98:E101)</f>
        <v>19080</v>
      </c>
      <c r="F102" s="95">
        <f>SUM(F95,F98:F101)</f>
        <v>17889</v>
      </c>
      <c r="G102" s="138">
        <f t="shared" si="6"/>
        <v>-1191</v>
      </c>
      <c r="H102" s="138">
        <f t="shared" si="3"/>
        <v>93.757861635220124</v>
      </c>
      <c r="I102" s="30"/>
    </row>
    <row r="103" spans="1:9" s="3" customFormat="1">
      <c r="A103" s="35"/>
      <c r="B103" s="36"/>
      <c r="C103" s="36"/>
      <c r="D103" s="36"/>
      <c r="E103" s="36"/>
      <c r="F103" s="36"/>
      <c r="G103" s="36"/>
      <c r="H103" s="36"/>
      <c r="I103" s="36"/>
    </row>
    <row r="104" spans="1:9" s="3" customFormat="1" ht="12.75" customHeight="1">
      <c r="A104" s="35"/>
      <c r="B104" s="36"/>
      <c r="C104" s="36"/>
      <c r="D104" s="36"/>
      <c r="E104" s="36"/>
      <c r="F104" s="36"/>
      <c r="G104" s="36"/>
      <c r="H104" s="36"/>
      <c r="I104" s="36"/>
    </row>
    <row r="105" spans="1:9" ht="9.75" customHeight="1">
      <c r="A105" s="37"/>
      <c r="B105" s="38"/>
      <c r="C105" s="38"/>
      <c r="D105" s="38"/>
      <c r="E105" s="38"/>
      <c r="F105" s="38"/>
      <c r="G105" s="38"/>
      <c r="H105" s="38"/>
      <c r="I105" s="38"/>
    </row>
    <row r="106" spans="1:9" ht="27.75" customHeight="1">
      <c r="A106" s="61" t="s">
        <v>176</v>
      </c>
      <c r="B106" s="39"/>
      <c r="C106" s="152" t="s">
        <v>55</v>
      </c>
      <c r="D106" s="152"/>
      <c r="E106" s="40"/>
      <c r="F106" s="161" t="s">
        <v>177</v>
      </c>
      <c r="G106" s="161"/>
      <c r="H106" s="61"/>
      <c r="I106" s="41"/>
    </row>
    <row r="107" spans="1:9" s="1" customFormat="1">
      <c r="A107" s="57" t="s">
        <v>155</v>
      </c>
      <c r="B107" s="41"/>
      <c r="C107" s="150" t="s">
        <v>96</v>
      </c>
      <c r="D107" s="150"/>
      <c r="E107" s="41"/>
      <c r="F107" s="151" t="s">
        <v>97</v>
      </c>
      <c r="G107" s="151"/>
      <c r="H107" s="151"/>
      <c r="I107" s="42"/>
    </row>
    <row r="108" spans="1:9">
      <c r="A108" s="37"/>
      <c r="B108" s="38"/>
      <c r="C108" s="38"/>
      <c r="D108" s="38"/>
      <c r="E108" s="38"/>
      <c r="F108" s="38"/>
      <c r="G108" s="38"/>
      <c r="H108" s="38"/>
      <c r="I108" s="38"/>
    </row>
    <row r="109" spans="1:9">
      <c r="A109" s="37"/>
      <c r="B109" s="38"/>
      <c r="C109" s="38"/>
      <c r="D109" s="38"/>
      <c r="E109" s="38"/>
      <c r="F109" s="38"/>
      <c r="G109" s="38"/>
      <c r="H109" s="38"/>
      <c r="I109" s="38"/>
    </row>
    <row r="110" spans="1:9">
      <c r="A110" s="37"/>
      <c r="B110" s="38"/>
      <c r="C110" s="38"/>
      <c r="D110" s="38"/>
      <c r="E110" s="38"/>
      <c r="F110" s="38"/>
      <c r="G110" s="38"/>
      <c r="H110" s="38"/>
      <c r="I110" s="38"/>
    </row>
    <row r="111" spans="1:9">
      <c r="A111" s="37"/>
      <c r="B111" s="38"/>
      <c r="C111" s="38"/>
      <c r="D111" s="38"/>
      <c r="E111" s="38"/>
      <c r="F111" s="38"/>
      <c r="G111" s="38"/>
      <c r="H111" s="38"/>
      <c r="I111" s="38"/>
    </row>
    <row r="112" spans="1:9">
      <c r="A112" s="37"/>
      <c r="B112" s="38"/>
      <c r="C112" s="38"/>
      <c r="D112" s="38"/>
      <c r="E112" s="38"/>
      <c r="F112" s="38"/>
      <c r="G112" s="38"/>
      <c r="H112" s="38"/>
      <c r="I112" s="38"/>
    </row>
    <row r="113" spans="1:9">
      <c r="A113" s="37"/>
      <c r="B113" s="38"/>
      <c r="C113" s="38"/>
      <c r="D113" s="38"/>
      <c r="E113" s="38"/>
      <c r="F113" s="38"/>
      <c r="G113" s="38"/>
      <c r="H113" s="38"/>
      <c r="I113" s="38"/>
    </row>
    <row r="114" spans="1:9">
      <c r="A114" s="37"/>
      <c r="B114" s="38"/>
      <c r="C114" s="38"/>
      <c r="D114" s="38"/>
      <c r="E114" s="38"/>
      <c r="F114" s="38"/>
      <c r="G114" s="38"/>
      <c r="H114" s="38"/>
      <c r="I114" s="38"/>
    </row>
    <row r="115" spans="1:9">
      <c r="A115" s="9"/>
    </row>
    <row r="116" spans="1:9">
      <c r="A116" s="9"/>
    </row>
    <row r="117" spans="1:9">
      <c r="A117" s="9"/>
    </row>
    <row r="118" spans="1:9">
      <c r="A118" s="9"/>
    </row>
    <row r="119" spans="1:9">
      <c r="A119" s="9"/>
    </row>
    <row r="120" spans="1:9">
      <c r="A120" s="9"/>
    </row>
    <row r="121" spans="1:9">
      <c r="A121" s="9"/>
    </row>
    <row r="122" spans="1:9">
      <c r="A122" s="9"/>
    </row>
    <row r="123" spans="1:9">
      <c r="A123" s="9"/>
    </row>
    <row r="124" spans="1:9">
      <c r="A124" s="9"/>
    </row>
    <row r="125" spans="1:9">
      <c r="A125" s="9"/>
    </row>
    <row r="126" spans="1:9">
      <c r="A126" s="9"/>
    </row>
    <row r="127" spans="1:9">
      <c r="A127" s="9"/>
    </row>
    <row r="128" spans="1:9">
      <c r="A128" s="9"/>
    </row>
    <row r="129" spans="1:1">
      <c r="A129" s="9"/>
    </row>
    <row r="130" spans="1:1">
      <c r="A130" s="9"/>
    </row>
    <row r="131" spans="1:1">
      <c r="A131" s="9"/>
    </row>
    <row r="132" spans="1:1">
      <c r="A132" s="9"/>
    </row>
    <row r="133" spans="1:1">
      <c r="A133" s="9"/>
    </row>
    <row r="134" spans="1:1">
      <c r="A134" s="9"/>
    </row>
    <row r="135" spans="1:1">
      <c r="A135" s="9"/>
    </row>
    <row r="136" spans="1:1">
      <c r="A136" s="9"/>
    </row>
    <row r="137" spans="1:1">
      <c r="A137" s="9"/>
    </row>
    <row r="138" spans="1:1">
      <c r="A138" s="9"/>
    </row>
    <row r="139" spans="1:1">
      <c r="A139" s="9"/>
    </row>
    <row r="140" spans="1:1">
      <c r="A140" s="9"/>
    </row>
    <row r="141" spans="1:1">
      <c r="A141" s="9"/>
    </row>
    <row r="142" spans="1:1">
      <c r="A142" s="9"/>
    </row>
    <row r="143" spans="1:1">
      <c r="A143" s="9"/>
    </row>
    <row r="144" spans="1:1">
      <c r="A144" s="9"/>
    </row>
    <row r="145" spans="1:1">
      <c r="A145" s="9"/>
    </row>
    <row r="146" spans="1:1">
      <c r="A146" s="9"/>
    </row>
    <row r="147" spans="1:1">
      <c r="A147" s="9"/>
    </row>
    <row r="148" spans="1:1">
      <c r="A148" s="9"/>
    </row>
    <row r="149" spans="1:1">
      <c r="A149" s="9"/>
    </row>
    <row r="150" spans="1:1">
      <c r="A150" s="9"/>
    </row>
    <row r="151" spans="1:1">
      <c r="A151" s="9"/>
    </row>
    <row r="152" spans="1:1">
      <c r="A152" s="9"/>
    </row>
    <row r="153" spans="1:1">
      <c r="A153" s="9"/>
    </row>
    <row r="154" spans="1:1">
      <c r="A154" s="9"/>
    </row>
    <row r="155" spans="1:1">
      <c r="A155" s="9"/>
    </row>
    <row r="156" spans="1:1">
      <c r="A156" s="9"/>
    </row>
    <row r="157" spans="1:1">
      <c r="A157" s="9"/>
    </row>
    <row r="158" spans="1:1">
      <c r="A158" s="9"/>
    </row>
    <row r="159" spans="1:1">
      <c r="A159" s="9"/>
    </row>
    <row r="160" spans="1:1">
      <c r="A160" s="9"/>
    </row>
    <row r="161" spans="1:1">
      <c r="A161" s="9"/>
    </row>
    <row r="162" spans="1:1">
      <c r="A162" s="9"/>
    </row>
    <row r="163" spans="1:1">
      <c r="A163" s="9"/>
    </row>
    <row r="164" spans="1:1">
      <c r="A164" s="9"/>
    </row>
    <row r="165" spans="1:1">
      <c r="A165" s="9"/>
    </row>
    <row r="166" spans="1:1">
      <c r="A166" s="15"/>
    </row>
    <row r="167" spans="1:1">
      <c r="A167" s="15"/>
    </row>
    <row r="168" spans="1:1">
      <c r="A168" s="15"/>
    </row>
    <row r="169" spans="1:1">
      <c r="A169" s="15"/>
    </row>
    <row r="170" spans="1:1">
      <c r="A170" s="15"/>
    </row>
    <row r="171" spans="1:1">
      <c r="A171" s="15"/>
    </row>
    <row r="172" spans="1:1">
      <c r="A172" s="15"/>
    </row>
    <row r="173" spans="1:1">
      <c r="A173" s="15"/>
    </row>
    <row r="174" spans="1:1">
      <c r="A174" s="15"/>
    </row>
    <row r="175" spans="1:1">
      <c r="A175" s="15"/>
    </row>
    <row r="176" spans="1:1">
      <c r="A176" s="15"/>
    </row>
    <row r="177" spans="1:1">
      <c r="A177" s="15"/>
    </row>
    <row r="178" spans="1:1">
      <c r="A178" s="15"/>
    </row>
    <row r="179" spans="1:1">
      <c r="A179" s="15"/>
    </row>
    <row r="180" spans="1:1">
      <c r="A180" s="15"/>
    </row>
    <row r="181" spans="1:1">
      <c r="A181" s="15"/>
    </row>
    <row r="182" spans="1:1">
      <c r="A182" s="15"/>
    </row>
    <row r="183" spans="1:1">
      <c r="A183" s="15"/>
    </row>
    <row r="184" spans="1:1">
      <c r="A184" s="15"/>
    </row>
    <row r="185" spans="1:1">
      <c r="A185" s="15"/>
    </row>
    <row r="186" spans="1:1">
      <c r="A186" s="15"/>
    </row>
    <row r="187" spans="1:1">
      <c r="A187" s="15"/>
    </row>
    <row r="188" spans="1:1">
      <c r="A188" s="15"/>
    </row>
    <row r="189" spans="1:1">
      <c r="A189" s="15"/>
    </row>
    <row r="190" spans="1:1">
      <c r="A190" s="15"/>
    </row>
    <row r="191" spans="1:1">
      <c r="A191" s="15"/>
    </row>
    <row r="192" spans="1:1">
      <c r="A192" s="15"/>
    </row>
    <row r="193" spans="1:1">
      <c r="A193" s="15"/>
    </row>
    <row r="194" spans="1:1">
      <c r="A194" s="15"/>
    </row>
    <row r="195" spans="1:1">
      <c r="A195" s="15"/>
    </row>
    <row r="196" spans="1:1">
      <c r="A196" s="15"/>
    </row>
    <row r="197" spans="1:1">
      <c r="A197" s="15"/>
    </row>
    <row r="198" spans="1:1">
      <c r="A198" s="15"/>
    </row>
    <row r="199" spans="1:1">
      <c r="A199" s="15"/>
    </row>
    <row r="200" spans="1:1">
      <c r="A200" s="15"/>
    </row>
    <row r="201" spans="1:1">
      <c r="A201" s="15"/>
    </row>
    <row r="202" spans="1:1">
      <c r="A202" s="15"/>
    </row>
    <row r="203" spans="1:1">
      <c r="A203" s="15"/>
    </row>
    <row r="204" spans="1:1">
      <c r="A204" s="15"/>
    </row>
    <row r="205" spans="1:1">
      <c r="A205" s="15"/>
    </row>
    <row r="206" spans="1:1">
      <c r="A206" s="15"/>
    </row>
    <row r="207" spans="1:1">
      <c r="A207" s="15"/>
    </row>
    <row r="208" spans="1:1">
      <c r="A208" s="15"/>
    </row>
    <row r="209" spans="1:1">
      <c r="A209" s="15"/>
    </row>
    <row r="210" spans="1:1">
      <c r="A210" s="15"/>
    </row>
    <row r="211" spans="1:1">
      <c r="A211" s="15"/>
    </row>
    <row r="212" spans="1:1">
      <c r="A212" s="15"/>
    </row>
    <row r="213" spans="1:1">
      <c r="A213" s="15"/>
    </row>
    <row r="214" spans="1:1">
      <c r="A214" s="15"/>
    </row>
    <row r="215" spans="1:1">
      <c r="A215" s="15"/>
    </row>
    <row r="216" spans="1:1">
      <c r="A216" s="15"/>
    </row>
    <row r="217" spans="1:1">
      <c r="A217" s="15"/>
    </row>
    <row r="218" spans="1:1">
      <c r="A218" s="15"/>
    </row>
    <row r="219" spans="1:1">
      <c r="A219" s="15"/>
    </row>
    <row r="220" spans="1:1">
      <c r="A220" s="15"/>
    </row>
    <row r="221" spans="1:1">
      <c r="A221" s="15"/>
    </row>
    <row r="222" spans="1:1">
      <c r="A222" s="15"/>
    </row>
    <row r="223" spans="1:1">
      <c r="A223" s="15"/>
    </row>
    <row r="224" spans="1:1">
      <c r="A224" s="15"/>
    </row>
    <row r="225" spans="1:1">
      <c r="A225" s="15"/>
    </row>
    <row r="226" spans="1:1">
      <c r="A226" s="15"/>
    </row>
    <row r="227" spans="1:1">
      <c r="A227" s="15"/>
    </row>
    <row r="228" spans="1:1">
      <c r="A228" s="15"/>
    </row>
    <row r="229" spans="1:1">
      <c r="A229" s="15"/>
    </row>
    <row r="230" spans="1:1">
      <c r="A230" s="15"/>
    </row>
    <row r="231" spans="1:1">
      <c r="A231" s="15"/>
    </row>
    <row r="232" spans="1:1">
      <c r="A232" s="15"/>
    </row>
    <row r="233" spans="1:1">
      <c r="A233" s="15"/>
    </row>
    <row r="234" spans="1:1">
      <c r="A234" s="15"/>
    </row>
    <row r="235" spans="1:1">
      <c r="A235" s="15"/>
    </row>
    <row r="236" spans="1:1">
      <c r="A236" s="15"/>
    </row>
    <row r="237" spans="1:1">
      <c r="A237" s="15"/>
    </row>
    <row r="238" spans="1:1">
      <c r="A238" s="15"/>
    </row>
    <row r="239" spans="1:1">
      <c r="A239" s="15"/>
    </row>
    <row r="240" spans="1:1">
      <c r="A240" s="15"/>
    </row>
    <row r="241" spans="1:1">
      <c r="A241" s="15"/>
    </row>
    <row r="242" spans="1:1">
      <c r="A242" s="15"/>
    </row>
    <row r="243" spans="1:1">
      <c r="A243" s="15"/>
    </row>
    <row r="244" spans="1:1">
      <c r="A244" s="15"/>
    </row>
    <row r="245" spans="1:1">
      <c r="A245" s="15"/>
    </row>
    <row r="246" spans="1:1">
      <c r="A246" s="15"/>
    </row>
    <row r="247" spans="1:1">
      <c r="A247" s="15"/>
    </row>
    <row r="248" spans="1:1">
      <c r="A248" s="15"/>
    </row>
    <row r="249" spans="1:1">
      <c r="A249" s="15"/>
    </row>
    <row r="250" spans="1:1">
      <c r="A250" s="15"/>
    </row>
    <row r="251" spans="1:1">
      <c r="A251" s="15"/>
    </row>
    <row r="252" spans="1:1">
      <c r="A252" s="15"/>
    </row>
    <row r="253" spans="1:1">
      <c r="A253" s="15"/>
    </row>
    <row r="254" spans="1:1">
      <c r="A254" s="15"/>
    </row>
    <row r="255" spans="1:1">
      <c r="A255" s="15"/>
    </row>
    <row r="256" spans="1:1">
      <c r="A256" s="15"/>
    </row>
    <row r="257" spans="1:1">
      <c r="A257" s="15"/>
    </row>
    <row r="258" spans="1:1">
      <c r="A258" s="15"/>
    </row>
    <row r="259" spans="1:1">
      <c r="A259" s="15"/>
    </row>
    <row r="260" spans="1:1">
      <c r="A260" s="15"/>
    </row>
    <row r="261" spans="1:1">
      <c r="A261" s="15"/>
    </row>
    <row r="262" spans="1:1">
      <c r="A262" s="15"/>
    </row>
    <row r="263" spans="1:1">
      <c r="A263" s="15"/>
    </row>
    <row r="264" spans="1:1">
      <c r="A264" s="15"/>
    </row>
    <row r="265" spans="1:1">
      <c r="A265" s="15"/>
    </row>
    <row r="266" spans="1:1">
      <c r="A266" s="15"/>
    </row>
    <row r="267" spans="1:1">
      <c r="A267" s="15"/>
    </row>
    <row r="268" spans="1:1">
      <c r="A268" s="15"/>
    </row>
    <row r="269" spans="1:1">
      <c r="A269" s="15"/>
    </row>
    <row r="270" spans="1:1">
      <c r="A270" s="15"/>
    </row>
    <row r="271" spans="1:1">
      <c r="A271" s="15"/>
    </row>
    <row r="272" spans="1:1">
      <c r="A272" s="15"/>
    </row>
    <row r="273" spans="1:1">
      <c r="A273" s="15"/>
    </row>
    <row r="274" spans="1:1">
      <c r="A274" s="15"/>
    </row>
    <row r="275" spans="1:1">
      <c r="A275" s="15"/>
    </row>
    <row r="276" spans="1:1">
      <c r="A276" s="15"/>
    </row>
    <row r="277" spans="1:1">
      <c r="A277" s="15"/>
    </row>
    <row r="278" spans="1:1">
      <c r="A278" s="15"/>
    </row>
    <row r="279" spans="1:1">
      <c r="A279" s="15"/>
    </row>
    <row r="280" spans="1:1">
      <c r="A280" s="15"/>
    </row>
    <row r="281" spans="1:1">
      <c r="A281" s="15"/>
    </row>
    <row r="282" spans="1:1">
      <c r="A282" s="15"/>
    </row>
    <row r="283" spans="1:1">
      <c r="A283" s="15"/>
    </row>
    <row r="284" spans="1:1">
      <c r="A284" s="15"/>
    </row>
    <row r="285" spans="1:1">
      <c r="A285" s="15"/>
    </row>
    <row r="286" spans="1:1">
      <c r="A286" s="15"/>
    </row>
    <row r="287" spans="1:1">
      <c r="A287" s="15"/>
    </row>
    <row r="288" spans="1:1">
      <c r="A288" s="15"/>
    </row>
    <row r="289" spans="1:1">
      <c r="A289" s="15"/>
    </row>
    <row r="290" spans="1:1">
      <c r="A290" s="15"/>
    </row>
    <row r="291" spans="1:1">
      <c r="A291" s="15"/>
    </row>
    <row r="292" spans="1:1">
      <c r="A292" s="15"/>
    </row>
    <row r="293" spans="1:1">
      <c r="A293" s="15"/>
    </row>
    <row r="294" spans="1:1">
      <c r="A294" s="15"/>
    </row>
    <row r="295" spans="1:1">
      <c r="A295" s="15"/>
    </row>
    <row r="296" spans="1:1">
      <c r="A296" s="15"/>
    </row>
    <row r="297" spans="1:1">
      <c r="A297" s="15"/>
    </row>
    <row r="298" spans="1:1">
      <c r="A298" s="15"/>
    </row>
    <row r="299" spans="1:1">
      <c r="A299" s="15"/>
    </row>
    <row r="300" spans="1:1">
      <c r="A300" s="15"/>
    </row>
    <row r="301" spans="1:1">
      <c r="A301" s="15"/>
    </row>
    <row r="302" spans="1:1">
      <c r="A302" s="15"/>
    </row>
    <row r="303" spans="1:1">
      <c r="A303" s="15"/>
    </row>
    <row r="304" spans="1:1">
      <c r="A304" s="15"/>
    </row>
    <row r="305" spans="1:1">
      <c r="A305" s="15"/>
    </row>
    <row r="306" spans="1:1">
      <c r="A306" s="15"/>
    </row>
    <row r="307" spans="1:1">
      <c r="A307" s="15"/>
    </row>
    <row r="308" spans="1:1">
      <c r="A308" s="15"/>
    </row>
    <row r="309" spans="1:1">
      <c r="A309" s="15"/>
    </row>
    <row r="310" spans="1:1">
      <c r="A310" s="15"/>
    </row>
    <row r="311" spans="1:1">
      <c r="A311" s="15"/>
    </row>
    <row r="312" spans="1:1">
      <c r="A312" s="15"/>
    </row>
    <row r="313" spans="1:1">
      <c r="A313" s="15"/>
    </row>
    <row r="314" spans="1:1">
      <c r="A314" s="15"/>
    </row>
    <row r="315" spans="1:1">
      <c r="A315" s="15"/>
    </row>
    <row r="316" spans="1:1">
      <c r="A316" s="15"/>
    </row>
    <row r="317" spans="1:1">
      <c r="A317" s="15"/>
    </row>
    <row r="318" spans="1:1">
      <c r="A318" s="15"/>
    </row>
    <row r="319" spans="1:1">
      <c r="A319" s="15"/>
    </row>
    <row r="320" spans="1:1">
      <c r="A320" s="15"/>
    </row>
    <row r="321" spans="1:1">
      <c r="A321" s="15"/>
    </row>
    <row r="322" spans="1:1">
      <c r="A322" s="15"/>
    </row>
    <row r="323" spans="1:1">
      <c r="A323" s="15"/>
    </row>
    <row r="324" spans="1:1">
      <c r="A324" s="15"/>
    </row>
    <row r="325" spans="1:1">
      <c r="A325" s="15"/>
    </row>
    <row r="326" spans="1:1">
      <c r="A326" s="15"/>
    </row>
    <row r="327" spans="1:1">
      <c r="A327" s="15"/>
    </row>
    <row r="328" spans="1:1">
      <c r="A328" s="15"/>
    </row>
    <row r="329" spans="1:1">
      <c r="A329" s="15"/>
    </row>
    <row r="330" spans="1:1">
      <c r="A330" s="15"/>
    </row>
    <row r="331" spans="1:1">
      <c r="A331" s="15"/>
    </row>
    <row r="332" spans="1:1">
      <c r="A332" s="15"/>
    </row>
  </sheetData>
  <mergeCells count="15">
    <mergeCell ref="D2:E2"/>
    <mergeCell ref="B3:G3"/>
    <mergeCell ref="C5:F5"/>
    <mergeCell ref="C107:D107"/>
    <mergeCell ref="F107:H107"/>
    <mergeCell ref="C106:D106"/>
    <mergeCell ref="A94:I94"/>
    <mergeCell ref="C7:D7"/>
    <mergeCell ref="E7:I7"/>
    <mergeCell ref="B7:B8"/>
    <mergeCell ref="A7:A8"/>
    <mergeCell ref="A10:I10"/>
    <mergeCell ref="A86:I86"/>
    <mergeCell ref="C4:F4"/>
    <mergeCell ref="F106:G106"/>
  </mergeCells>
  <phoneticPr fontId="0" type="noConversion"/>
  <pageMargins left="0.25" right="0.25" top="0.75" bottom="0.75" header="0.3" footer="0.3"/>
  <pageSetup paperSize="9" scale="65" orientation="landscape" verticalDpi="300" r:id="rId1"/>
  <headerFooter alignWithMargins="0"/>
  <ignoredErrors>
    <ignoredError sqref="H93 H95:H102 G79:G82 G22:G49 G74:G76 G50:G52 G13:G21 G72 H58:H63 G64:G70 H12:H57 H64:H85 G58:G63 H88:H89 F93:G93 G90:G92 H90:H92 D93" evalError="1"/>
    <ignoredError sqref="C102:D102 E102:F10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2:G248"/>
  <sheetViews>
    <sheetView topLeftCell="A37" zoomScale="80" zoomScaleNormal="80" workbookViewId="0">
      <selection activeCell="F8" sqref="F8"/>
    </sheetView>
  </sheetViews>
  <sheetFormatPr defaultRowHeight="18.75"/>
  <cols>
    <col min="1" max="1" width="69.85546875" style="2" customWidth="1"/>
    <col min="2" max="2" width="14.85546875" style="62" customWidth="1"/>
    <col min="3" max="3" width="18.140625" style="62" customWidth="1"/>
    <col min="4" max="4" width="18" style="62" customWidth="1"/>
    <col min="5" max="5" width="18.5703125" style="62" customWidth="1"/>
    <col min="6" max="6" width="19.140625" style="2" customWidth="1"/>
    <col min="7" max="7" width="19.28515625" style="2" customWidth="1"/>
    <col min="8" max="16384" width="9.140625" style="2"/>
  </cols>
  <sheetData>
    <row r="2" spans="1:7">
      <c r="A2" s="164" t="s">
        <v>164</v>
      </c>
      <c r="B2" s="164"/>
      <c r="C2" s="164"/>
      <c r="D2" s="164"/>
      <c r="E2" s="164"/>
      <c r="F2" s="164"/>
      <c r="G2" s="164"/>
    </row>
    <row r="3" spans="1:7">
      <c r="A3" s="10"/>
      <c r="B3" s="18"/>
      <c r="C3" s="10"/>
      <c r="D3" s="10"/>
      <c r="E3" s="18"/>
      <c r="F3" s="10"/>
      <c r="G3" s="10" t="s">
        <v>174</v>
      </c>
    </row>
    <row r="4" spans="1:7" ht="93" customHeight="1">
      <c r="A4" s="70" t="s">
        <v>95</v>
      </c>
      <c r="B4" s="71" t="s">
        <v>7</v>
      </c>
      <c r="C4" s="71" t="s">
        <v>169</v>
      </c>
      <c r="D4" s="71" t="s">
        <v>170</v>
      </c>
      <c r="E4" s="69" t="s">
        <v>171</v>
      </c>
      <c r="F4" s="71" t="s">
        <v>172</v>
      </c>
      <c r="G4" s="71" t="s">
        <v>173</v>
      </c>
    </row>
    <row r="5" spans="1:7" ht="18" customHeight="1">
      <c r="A5" s="70">
        <v>1</v>
      </c>
      <c r="B5" s="71">
        <v>2</v>
      </c>
      <c r="C5" s="71">
        <v>3</v>
      </c>
      <c r="D5" s="71">
        <v>4</v>
      </c>
      <c r="E5" s="71">
        <v>5</v>
      </c>
      <c r="F5" s="71">
        <v>6</v>
      </c>
      <c r="G5" s="71">
        <v>7</v>
      </c>
    </row>
    <row r="6" spans="1:7" s="58" customFormat="1" ht="18.75" customHeight="1">
      <c r="A6" s="72" t="s">
        <v>68</v>
      </c>
      <c r="B6" s="73"/>
      <c r="C6" s="74"/>
      <c r="D6" s="74"/>
      <c r="E6" s="74"/>
      <c r="F6" s="74"/>
      <c r="G6" s="74"/>
    </row>
    <row r="7" spans="1:7" s="1" customFormat="1" ht="27" customHeight="1">
      <c r="A7" s="72" t="s">
        <v>107</v>
      </c>
      <c r="B7" s="75">
        <v>1018</v>
      </c>
      <c r="C7" s="95">
        <f>SUM(C8:C22)</f>
        <v>-367</v>
      </c>
      <c r="D7" s="95">
        <f>SUM(D8:D22)</f>
        <v>-400</v>
      </c>
      <c r="E7" s="95">
        <f>SUM(E8:E22)</f>
        <v>-629</v>
      </c>
      <c r="F7" s="95">
        <f>E7-C7</f>
        <v>-262</v>
      </c>
      <c r="G7" s="95">
        <f>E7-D7</f>
        <v>-229</v>
      </c>
    </row>
    <row r="8" spans="1:7" s="1" customFormat="1" ht="19.5" customHeight="1">
      <c r="A8" s="129" t="s">
        <v>212</v>
      </c>
      <c r="B8" s="128"/>
      <c r="C8" s="96">
        <v>-2</v>
      </c>
      <c r="D8" s="96">
        <v>-2</v>
      </c>
      <c r="E8" s="96">
        <v>0</v>
      </c>
      <c r="F8" s="96">
        <f t="shared" ref="F8" si="0">E8-C8</f>
        <v>2</v>
      </c>
      <c r="G8" s="96">
        <f t="shared" ref="G8" si="1">E8-D8</f>
        <v>2</v>
      </c>
    </row>
    <row r="9" spans="1:7" s="1" customFormat="1" ht="20.100000000000001" customHeight="1">
      <c r="A9" s="117" t="s">
        <v>19</v>
      </c>
      <c r="B9" s="71"/>
      <c r="C9" s="96">
        <v>0</v>
      </c>
      <c r="D9" s="96">
        <v>-2</v>
      </c>
      <c r="E9" s="96">
        <v>-1</v>
      </c>
      <c r="F9" s="96">
        <f t="shared" ref="F9:F19" si="2">E9-C9</f>
        <v>-1</v>
      </c>
      <c r="G9" s="96">
        <f t="shared" ref="G9:G19" si="3">E9-D9</f>
        <v>1</v>
      </c>
    </row>
    <row r="10" spans="1:7" s="1" customFormat="1" ht="20.100000000000001" customHeight="1">
      <c r="A10" s="117" t="s">
        <v>213</v>
      </c>
      <c r="B10" s="121"/>
      <c r="C10" s="96">
        <v>-17</v>
      </c>
      <c r="D10" s="96">
        <v>-18</v>
      </c>
      <c r="E10" s="96">
        <v>-17</v>
      </c>
      <c r="F10" s="96">
        <f t="shared" ref="F10:F17" si="4">E10-C10</f>
        <v>0</v>
      </c>
      <c r="G10" s="96">
        <f t="shared" ref="G10:G17" si="5">E10-D10</f>
        <v>1</v>
      </c>
    </row>
    <row r="11" spans="1:7" s="1" customFormat="1" ht="20.100000000000001" customHeight="1">
      <c r="A11" s="117" t="s">
        <v>214</v>
      </c>
      <c r="B11" s="121"/>
      <c r="C11" s="96">
        <v>-106</v>
      </c>
      <c r="D11" s="96">
        <v>-108</v>
      </c>
      <c r="E11" s="96">
        <v>-156</v>
      </c>
      <c r="F11" s="96">
        <f t="shared" si="4"/>
        <v>-50</v>
      </c>
      <c r="G11" s="96">
        <f t="shared" si="5"/>
        <v>-48</v>
      </c>
    </row>
    <row r="12" spans="1:7" s="1" customFormat="1" ht="20.100000000000001" customHeight="1">
      <c r="A12" s="117" t="s">
        <v>215</v>
      </c>
      <c r="B12" s="121"/>
      <c r="C12" s="96">
        <v>0</v>
      </c>
      <c r="D12" s="96">
        <v>-2</v>
      </c>
      <c r="E12" s="96">
        <v>-1</v>
      </c>
      <c r="F12" s="96">
        <f t="shared" si="4"/>
        <v>-1</v>
      </c>
      <c r="G12" s="96">
        <f t="shared" si="5"/>
        <v>1</v>
      </c>
    </row>
    <row r="13" spans="1:7" s="1" customFormat="1" ht="20.100000000000001" customHeight="1">
      <c r="A13" s="117" t="s">
        <v>216</v>
      </c>
      <c r="B13" s="121"/>
      <c r="C13" s="96">
        <v>0</v>
      </c>
      <c r="D13" s="96">
        <v>-4</v>
      </c>
      <c r="E13" s="96">
        <v>-8</v>
      </c>
      <c r="F13" s="96">
        <f t="shared" si="4"/>
        <v>-8</v>
      </c>
      <c r="G13" s="96">
        <f t="shared" si="5"/>
        <v>-4</v>
      </c>
    </row>
    <row r="14" spans="1:7" s="1" customFormat="1" ht="20.100000000000001" customHeight="1">
      <c r="A14" s="117" t="s">
        <v>217</v>
      </c>
      <c r="B14" s="121"/>
      <c r="C14" s="96">
        <v>-242</v>
      </c>
      <c r="D14" s="96">
        <v>-264</v>
      </c>
      <c r="E14" s="96">
        <v>-292</v>
      </c>
      <c r="F14" s="96">
        <f t="shared" si="4"/>
        <v>-50</v>
      </c>
      <c r="G14" s="96">
        <f t="shared" si="5"/>
        <v>-28</v>
      </c>
    </row>
    <row r="15" spans="1:7" s="1" customFormat="1" ht="20.100000000000001" customHeight="1">
      <c r="A15" s="120" t="s">
        <v>218</v>
      </c>
      <c r="B15" s="121"/>
      <c r="C15" s="96">
        <v>0</v>
      </c>
      <c r="D15" s="96">
        <v>0</v>
      </c>
      <c r="E15" s="96">
        <v>-12</v>
      </c>
      <c r="F15" s="96">
        <f t="shared" si="4"/>
        <v>-12</v>
      </c>
      <c r="G15" s="96">
        <f t="shared" si="5"/>
        <v>-12</v>
      </c>
    </row>
    <row r="16" spans="1:7" s="1" customFormat="1" ht="20.100000000000001" customHeight="1">
      <c r="A16" s="120" t="s">
        <v>219</v>
      </c>
      <c r="B16" s="121"/>
      <c r="C16" s="96">
        <v>0</v>
      </c>
      <c r="D16" s="96">
        <v>0</v>
      </c>
      <c r="E16" s="96">
        <v>-4</v>
      </c>
      <c r="F16" s="96">
        <f t="shared" si="4"/>
        <v>-4</v>
      </c>
      <c r="G16" s="96">
        <f t="shared" si="5"/>
        <v>-4</v>
      </c>
    </row>
    <row r="17" spans="1:7" s="1" customFormat="1" ht="20.100000000000001" customHeight="1">
      <c r="A17" s="120" t="s">
        <v>223</v>
      </c>
      <c r="B17" s="121"/>
      <c r="C17" s="96">
        <v>0</v>
      </c>
      <c r="D17" s="96">
        <v>0</v>
      </c>
      <c r="E17" s="96">
        <v>-9</v>
      </c>
      <c r="F17" s="96">
        <f t="shared" si="4"/>
        <v>-9</v>
      </c>
      <c r="G17" s="96">
        <f t="shared" si="5"/>
        <v>-9</v>
      </c>
    </row>
    <row r="18" spans="1:7" s="1" customFormat="1" ht="20.100000000000001" customHeight="1">
      <c r="A18" s="76" t="s">
        <v>220</v>
      </c>
      <c r="B18" s="71"/>
      <c r="C18" s="96">
        <v>0</v>
      </c>
      <c r="D18" s="96">
        <v>0</v>
      </c>
      <c r="E18" s="96">
        <v>-19</v>
      </c>
      <c r="F18" s="96">
        <f t="shared" si="2"/>
        <v>-19</v>
      </c>
      <c r="G18" s="96">
        <f t="shared" si="3"/>
        <v>-19</v>
      </c>
    </row>
    <row r="19" spans="1:7" s="1" customFormat="1" ht="38.25" customHeight="1">
      <c r="A19" s="76" t="s">
        <v>221</v>
      </c>
      <c r="B19" s="71"/>
      <c r="C19" s="96">
        <v>0</v>
      </c>
      <c r="D19" s="96">
        <v>0</v>
      </c>
      <c r="E19" s="96">
        <v>-94</v>
      </c>
      <c r="F19" s="96">
        <f t="shared" si="2"/>
        <v>-94</v>
      </c>
      <c r="G19" s="96">
        <f t="shared" si="3"/>
        <v>-94</v>
      </c>
    </row>
    <row r="20" spans="1:7" s="1" customFormat="1" ht="20.100000000000001" customHeight="1">
      <c r="A20" s="76" t="s">
        <v>222</v>
      </c>
      <c r="B20" s="71"/>
      <c r="C20" s="96">
        <v>0</v>
      </c>
      <c r="D20" s="96">
        <v>0</v>
      </c>
      <c r="E20" s="96">
        <v>-4</v>
      </c>
      <c r="F20" s="96">
        <f t="shared" ref="F20:F39" si="6">E20-C20</f>
        <v>-4</v>
      </c>
      <c r="G20" s="96">
        <f t="shared" ref="G20:G39" si="7">E20-D20</f>
        <v>-4</v>
      </c>
    </row>
    <row r="21" spans="1:7" s="1" customFormat="1" ht="20.100000000000001" customHeight="1">
      <c r="A21" s="76" t="s">
        <v>224</v>
      </c>
      <c r="B21" s="71"/>
      <c r="C21" s="96">
        <v>0</v>
      </c>
      <c r="D21" s="96">
        <v>0</v>
      </c>
      <c r="E21" s="96">
        <v>-11</v>
      </c>
      <c r="F21" s="96">
        <f t="shared" si="6"/>
        <v>-11</v>
      </c>
      <c r="G21" s="96">
        <f t="shared" si="7"/>
        <v>-11</v>
      </c>
    </row>
    <row r="22" spans="1:7" s="1" customFormat="1" ht="20.100000000000001" customHeight="1">
      <c r="A22" s="76" t="s">
        <v>225</v>
      </c>
      <c r="B22" s="71"/>
      <c r="C22" s="96">
        <v>0</v>
      </c>
      <c r="D22" s="96">
        <v>0</v>
      </c>
      <c r="E22" s="96">
        <v>-1</v>
      </c>
      <c r="F22" s="96">
        <f t="shared" si="6"/>
        <v>-1</v>
      </c>
      <c r="G22" s="96">
        <f t="shared" si="7"/>
        <v>-1</v>
      </c>
    </row>
    <row r="23" spans="1:7" s="58" customFormat="1" ht="20.100000000000001" customHeight="1">
      <c r="A23" s="72" t="s">
        <v>165</v>
      </c>
      <c r="B23" s="73">
        <v>1051</v>
      </c>
      <c r="C23" s="95">
        <f>SUM(C24:C36)</f>
        <v>-154</v>
      </c>
      <c r="D23" s="95">
        <f>SUM(D24:D36)</f>
        <v>-164</v>
      </c>
      <c r="E23" s="95">
        <f>SUM(E24:E36)</f>
        <v>-160</v>
      </c>
      <c r="F23" s="95">
        <f>SUM(F24:F36)</f>
        <v>-6</v>
      </c>
      <c r="G23" s="95">
        <f>SUM(G24:G36)</f>
        <v>4</v>
      </c>
    </row>
    <row r="24" spans="1:7" ht="20.100000000000001" customHeight="1">
      <c r="A24" s="76" t="s">
        <v>184</v>
      </c>
      <c r="B24" s="78"/>
      <c r="C24" s="96">
        <v>0</v>
      </c>
      <c r="D24" s="96">
        <v>0</v>
      </c>
      <c r="E24" s="96">
        <v>-14</v>
      </c>
      <c r="F24" s="96">
        <f t="shared" si="6"/>
        <v>-14</v>
      </c>
      <c r="G24" s="96">
        <f t="shared" si="7"/>
        <v>-14</v>
      </c>
    </row>
    <row r="25" spans="1:7" ht="20.100000000000001" customHeight="1">
      <c r="A25" s="76" t="s">
        <v>185</v>
      </c>
      <c r="B25" s="78"/>
      <c r="C25" s="96">
        <v>-6</v>
      </c>
      <c r="D25" s="96">
        <v>-9</v>
      </c>
      <c r="E25" s="96">
        <v>-8</v>
      </c>
      <c r="F25" s="96">
        <f t="shared" si="6"/>
        <v>-2</v>
      </c>
      <c r="G25" s="96">
        <f t="shared" si="7"/>
        <v>1</v>
      </c>
    </row>
    <row r="26" spans="1:7" ht="20.100000000000001" customHeight="1">
      <c r="A26" s="76" t="s">
        <v>186</v>
      </c>
      <c r="B26" s="78"/>
      <c r="C26" s="96">
        <v>-1</v>
      </c>
      <c r="D26" s="96">
        <v>-5</v>
      </c>
      <c r="E26" s="96">
        <v>-3</v>
      </c>
      <c r="F26" s="96">
        <f t="shared" si="6"/>
        <v>-2</v>
      </c>
      <c r="G26" s="96">
        <f t="shared" si="7"/>
        <v>2</v>
      </c>
    </row>
    <row r="27" spans="1:7" s="105" customFormat="1" ht="20.100000000000001" customHeight="1">
      <c r="A27" s="107" t="s">
        <v>188</v>
      </c>
      <c r="B27" s="108"/>
      <c r="C27" s="96">
        <v>-4</v>
      </c>
      <c r="D27" s="96">
        <v>-6</v>
      </c>
      <c r="E27" s="96">
        <v>-7</v>
      </c>
      <c r="F27" s="96">
        <f t="shared" si="6"/>
        <v>-3</v>
      </c>
      <c r="G27" s="96">
        <f t="shared" si="7"/>
        <v>-1</v>
      </c>
    </row>
    <row r="28" spans="1:7" s="105" customFormat="1" ht="20.100000000000001" customHeight="1">
      <c r="A28" s="107" t="s">
        <v>187</v>
      </c>
      <c r="B28" s="108"/>
      <c r="C28" s="96">
        <v>-88</v>
      </c>
      <c r="D28" s="96">
        <v>-75</v>
      </c>
      <c r="E28" s="96">
        <v>-30</v>
      </c>
      <c r="F28" s="96">
        <f t="shared" si="6"/>
        <v>58</v>
      </c>
      <c r="G28" s="96">
        <f t="shared" si="7"/>
        <v>45</v>
      </c>
    </row>
    <row r="29" spans="1:7" s="106" customFormat="1" ht="20.100000000000001" customHeight="1">
      <c r="A29" s="109" t="s">
        <v>189</v>
      </c>
      <c r="B29" s="110"/>
      <c r="C29" s="96">
        <v>-10</v>
      </c>
      <c r="D29" s="96">
        <v>-35</v>
      </c>
      <c r="E29" s="96">
        <v>-42</v>
      </c>
      <c r="F29" s="96">
        <f t="shared" si="6"/>
        <v>-32</v>
      </c>
      <c r="G29" s="96">
        <f t="shared" si="7"/>
        <v>-7</v>
      </c>
    </row>
    <row r="30" spans="1:7" s="106" customFormat="1" ht="20.100000000000001" customHeight="1">
      <c r="A30" s="109" t="s">
        <v>190</v>
      </c>
      <c r="B30" s="110"/>
      <c r="C30" s="96">
        <v>-2</v>
      </c>
      <c r="D30" s="96">
        <v>-3</v>
      </c>
      <c r="E30" s="96">
        <v>0</v>
      </c>
      <c r="F30" s="96">
        <f t="shared" si="6"/>
        <v>2</v>
      </c>
      <c r="G30" s="96">
        <f t="shared" si="7"/>
        <v>3</v>
      </c>
    </row>
    <row r="31" spans="1:7" s="106" customFormat="1" ht="20.100000000000001" customHeight="1">
      <c r="A31" s="109" t="s">
        <v>191</v>
      </c>
      <c r="B31" s="110"/>
      <c r="C31" s="96">
        <v>-35</v>
      </c>
      <c r="D31" s="96">
        <v>-26</v>
      </c>
      <c r="E31" s="96">
        <v>-40</v>
      </c>
      <c r="F31" s="96">
        <f t="shared" si="6"/>
        <v>-5</v>
      </c>
      <c r="G31" s="96">
        <f t="shared" si="7"/>
        <v>-14</v>
      </c>
    </row>
    <row r="32" spans="1:7" s="106" customFormat="1" ht="20.100000000000001" customHeight="1">
      <c r="A32" s="109" t="s">
        <v>192</v>
      </c>
      <c r="B32" s="110"/>
      <c r="C32" s="96">
        <v>-1</v>
      </c>
      <c r="D32" s="96">
        <v>0</v>
      </c>
      <c r="E32" s="96">
        <v>0</v>
      </c>
      <c r="F32" s="96">
        <f t="shared" si="6"/>
        <v>1</v>
      </c>
      <c r="G32" s="96">
        <f t="shared" si="7"/>
        <v>0</v>
      </c>
    </row>
    <row r="33" spans="1:7" s="106" customFormat="1" ht="41.25" customHeight="1">
      <c r="A33" s="109" t="s">
        <v>193</v>
      </c>
      <c r="B33" s="110"/>
      <c r="C33" s="96">
        <v>-2</v>
      </c>
      <c r="D33" s="96">
        <v>-2</v>
      </c>
      <c r="E33" s="96">
        <v>-1</v>
      </c>
      <c r="F33" s="96">
        <f t="shared" si="6"/>
        <v>1</v>
      </c>
      <c r="G33" s="96">
        <f t="shared" si="7"/>
        <v>1</v>
      </c>
    </row>
    <row r="34" spans="1:7" s="106" customFormat="1" ht="20.100000000000001" customHeight="1">
      <c r="A34" s="109" t="s">
        <v>194</v>
      </c>
      <c r="B34" s="110"/>
      <c r="C34" s="96">
        <v>-1</v>
      </c>
      <c r="D34" s="96">
        <v>0</v>
      </c>
      <c r="E34" s="96">
        <v>0</v>
      </c>
      <c r="F34" s="96">
        <f t="shared" si="6"/>
        <v>1</v>
      </c>
      <c r="G34" s="96">
        <f t="shared" si="7"/>
        <v>0</v>
      </c>
    </row>
    <row r="35" spans="1:7" s="106" customFormat="1" ht="39" customHeight="1">
      <c r="A35" s="109" t="s">
        <v>195</v>
      </c>
      <c r="B35" s="110"/>
      <c r="C35" s="96">
        <v>-1</v>
      </c>
      <c r="D35" s="96">
        <v>0</v>
      </c>
      <c r="E35" s="96">
        <v>0</v>
      </c>
      <c r="F35" s="96">
        <f t="shared" si="6"/>
        <v>1</v>
      </c>
      <c r="G35" s="96">
        <f t="shared" si="7"/>
        <v>0</v>
      </c>
    </row>
    <row r="36" spans="1:7" s="106" customFormat="1" ht="20.100000000000001" customHeight="1">
      <c r="A36" s="109" t="s">
        <v>196</v>
      </c>
      <c r="B36" s="110"/>
      <c r="C36" s="96">
        <v>-3</v>
      </c>
      <c r="D36" s="96">
        <v>-3</v>
      </c>
      <c r="E36" s="96">
        <v>-15</v>
      </c>
      <c r="F36" s="96">
        <f t="shared" si="6"/>
        <v>-12</v>
      </c>
      <c r="G36" s="96">
        <f t="shared" si="7"/>
        <v>-12</v>
      </c>
    </row>
    <row r="37" spans="1:7" s="58" customFormat="1" ht="20.100000000000001" customHeight="1">
      <c r="A37" s="111" t="s">
        <v>104</v>
      </c>
      <c r="B37" s="112">
        <v>1070</v>
      </c>
      <c r="C37" s="95">
        <f>SUM(C38:C43)</f>
        <v>408</v>
      </c>
      <c r="D37" s="95">
        <f>SUM(D38:D43)</f>
        <v>480</v>
      </c>
      <c r="E37" s="95">
        <f>SUM(E38:E43)</f>
        <v>-238</v>
      </c>
      <c r="F37" s="95">
        <f t="shared" si="6"/>
        <v>-646</v>
      </c>
      <c r="G37" s="95">
        <f t="shared" si="7"/>
        <v>-718</v>
      </c>
    </row>
    <row r="38" spans="1:7" s="1" customFormat="1" ht="20.100000000000001" customHeight="1">
      <c r="A38" s="113" t="s">
        <v>105</v>
      </c>
      <c r="B38" s="114">
        <v>1073</v>
      </c>
      <c r="C38" s="96">
        <v>0</v>
      </c>
      <c r="D38" s="96">
        <v>0</v>
      </c>
      <c r="E38" s="96">
        <v>0</v>
      </c>
      <c r="F38" s="96">
        <f t="shared" si="6"/>
        <v>0</v>
      </c>
      <c r="G38" s="96">
        <f t="shared" si="7"/>
        <v>0</v>
      </c>
    </row>
    <row r="39" spans="1:7" s="1" customFormat="1" ht="20.100000000000001" customHeight="1">
      <c r="A39" s="113" t="s">
        <v>226</v>
      </c>
      <c r="B39" s="114"/>
      <c r="C39" s="96">
        <v>0</v>
      </c>
      <c r="D39" s="96">
        <v>0</v>
      </c>
      <c r="E39" s="96">
        <v>-10</v>
      </c>
      <c r="F39" s="96">
        <f t="shared" si="6"/>
        <v>-10</v>
      </c>
      <c r="G39" s="96">
        <f t="shared" si="7"/>
        <v>-10</v>
      </c>
    </row>
    <row r="40" spans="1:7" ht="16.5" customHeight="1">
      <c r="A40" s="113" t="s">
        <v>198</v>
      </c>
      <c r="B40" s="114"/>
      <c r="C40" s="96">
        <v>371</v>
      </c>
      <c r="D40" s="96">
        <v>452</v>
      </c>
      <c r="E40" s="96">
        <v>-203</v>
      </c>
      <c r="F40" s="96">
        <f t="shared" ref="F40:F43" si="8">E40-C40</f>
        <v>-574</v>
      </c>
      <c r="G40" s="96">
        <f t="shared" ref="G40:G43" si="9">E40-D40</f>
        <v>-655</v>
      </c>
    </row>
    <row r="41" spans="1:7" ht="20.100000000000001" customHeight="1">
      <c r="A41" s="113" t="s">
        <v>199</v>
      </c>
      <c r="B41" s="114"/>
      <c r="C41" s="96">
        <v>2</v>
      </c>
      <c r="D41" s="96">
        <v>2</v>
      </c>
      <c r="E41" s="96">
        <v>-1</v>
      </c>
      <c r="F41" s="96">
        <f t="shared" si="8"/>
        <v>-3</v>
      </c>
      <c r="G41" s="96">
        <f t="shared" si="9"/>
        <v>-3</v>
      </c>
    </row>
    <row r="42" spans="1:7" s="1" customFormat="1" ht="20.100000000000001" customHeight="1">
      <c r="A42" s="113" t="s">
        <v>200</v>
      </c>
      <c r="B42" s="114"/>
      <c r="C42" s="96">
        <v>35</v>
      </c>
      <c r="D42" s="96">
        <v>26</v>
      </c>
      <c r="E42" s="96">
        <v>-12</v>
      </c>
      <c r="F42" s="96">
        <f t="shared" si="8"/>
        <v>-47</v>
      </c>
      <c r="G42" s="96">
        <f t="shared" si="9"/>
        <v>-38</v>
      </c>
    </row>
    <row r="43" spans="1:7" s="1" customFormat="1" ht="20.100000000000001" customHeight="1">
      <c r="A43" s="124" t="s">
        <v>208</v>
      </c>
      <c r="B43" s="125"/>
      <c r="C43" s="96">
        <v>0</v>
      </c>
      <c r="D43" s="96">
        <v>0</v>
      </c>
      <c r="E43" s="96">
        <v>-12</v>
      </c>
      <c r="F43" s="96">
        <f t="shared" si="8"/>
        <v>-12</v>
      </c>
      <c r="G43" s="96">
        <f t="shared" si="9"/>
        <v>-12</v>
      </c>
    </row>
    <row r="44" spans="1:7" ht="20.100000000000001" customHeight="1">
      <c r="A44" s="115" t="s">
        <v>48</v>
      </c>
      <c r="B44" s="112">
        <v>1080</v>
      </c>
      <c r="C44" s="96">
        <v>0</v>
      </c>
      <c r="D44" s="96">
        <v>0</v>
      </c>
      <c r="E44" s="96">
        <v>0</v>
      </c>
      <c r="F44" s="96">
        <f t="shared" ref="F44:F52" si="10">E44-C44</f>
        <v>0</v>
      </c>
      <c r="G44" s="96">
        <f t="shared" ref="G44:G52" si="11">E44-D44</f>
        <v>0</v>
      </c>
    </row>
    <row r="45" spans="1:7">
      <c r="A45" s="113" t="s">
        <v>85</v>
      </c>
      <c r="B45" s="114">
        <v>1086</v>
      </c>
      <c r="C45" s="95">
        <f>SUM(C46:C54)</f>
        <v>-624</v>
      </c>
      <c r="D45" s="95">
        <f>SUM(D46:D54)</f>
        <v>-450</v>
      </c>
      <c r="E45" s="95">
        <f>SUM(E46:E54)</f>
        <v>-485</v>
      </c>
      <c r="F45" s="95">
        <f t="shared" si="10"/>
        <v>139</v>
      </c>
      <c r="G45" s="95">
        <f t="shared" si="11"/>
        <v>-35</v>
      </c>
    </row>
    <row r="46" spans="1:7">
      <c r="A46" s="113" t="s">
        <v>201</v>
      </c>
      <c r="B46" s="114"/>
      <c r="C46" s="96">
        <v>-329</v>
      </c>
      <c r="D46" s="96">
        <v>-450</v>
      </c>
      <c r="E46" s="96">
        <v>-183</v>
      </c>
      <c r="F46" s="96">
        <f t="shared" si="10"/>
        <v>146</v>
      </c>
      <c r="G46" s="96">
        <f t="shared" si="11"/>
        <v>267</v>
      </c>
    </row>
    <row r="47" spans="1:7">
      <c r="A47" s="113" t="s">
        <v>202</v>
      </c>
      <c r="B47" s="114"/>
      <c r="C47" s="96">
        <v>-10</v>
      </c>
      <c r="D47" s="96">
        <v>0</v>
      </c>
      <c r="E47" s="96">
        <v>-14</v>
      </c>
      <c r="F47" s="96">
        <f t="shared" si="10"/>
        <v>-4</v>
      </c>
      <c r="G47" s="96">
        <f t="shared" si="11"/>
        <v>-14</v>
      </c>
    </row>
    <row r="48" spans="1:7">
      <c r="A48" s="113" t="s">
        <v>203</v>
      </c>
      <c r="B48" s="114"/>
      <c r="C48" s="96">
        <v>-14</v>
      </c>
      <c r="D48" s="96">
        <v>0</v>
      </c>
      <c r="E48" s="96">
        <v>-77</v>
      </c>
      <c r="F48" s="96">
        <f t="shared" si="10"/>
        <v>-63</v>
      </c>
      <c r="G48" s="96">
        <f t="shared" si="11"/>
        <v>-77</v>
      </c>
    </row>
    <row r="49" spans="1:7">
      <c r="A49" s="113" t="s">
        <v>204</v>
      </c>
      <c r="B49" s="114"/>
      <c r="C49" s="96">
        <v>-154</v>
      </c>
      <c r="D49" s="96">
        <v>0</v>
      </c>
      <c r="E49" s="96">
        <v>-2</v>
      </c>
      <c r="F49" s="96">
        <f t="shared" si="10"/>
        <v>152</v>
      </c>
      <c r="G49" s="96">
        <f t="shared" si="11"/>
        <v>-2</v>
      </c>
    </row>
    <row r="50" spans="1:7" s="119" customFormat="1">
      <c r="A50" s="124" t="s">
        <v>227</v>
      </c>
      <c r="B50" s="125"/>
      <c r="C50" s="96">
        <v>-3</v>
      </c>
      <c r="D50" s="96">
        <v>0</v>
      </c>
      <c r="E50" s="96">
        <v>0</v>
      </c>
      <c r="F50" s="96">
        <f t="shared" ref="F50" si="12">E50-C50</f>
        <v>3</v>
      </c>
      <c r="G50" s="96">
        <f t="shared" ref="G50" si="13">E50-D50</f>
        <v>0</v>
      </c>
    </row>
    <row r="51" spans="1:7" s="116" customFormat="1">
      <c r="A51" s="117" t="s">
        <v>208</v>
      </c>
      <c r="B51" s="118"/>
      <c r="C51" s="96">
        <v>0</v>
      </c>
      <c r="D51" s="96">
        <v>0</v>
      </c>
      <c r="E51" s="96">
        <v>-15</v>
      </c>
      <c r="F51" s="96">
        <f t="shared" si="10"/>
        <v>-15</v>
      </c>
      <c r="G51" s="96">
        <f t="shared" si="11"/>
        <v>-15</v>
      </c>
    </row>
    <row r="52" spans="1:7">
      <c r="A52" s="113" t="s">
        <v>205</v>
      </c>
      <c r="B52" s="114"/>
      <c r="C52" s="96">
        <v>-38</v>
      </c>
      <c r="D52" s="96">
        <v>0</v>
      </c>
      <c r="E52" s="96">
        <v>-58</v>
      </c>
      <c r="F52" s="96">
        <f t="shared" si="10"/>
        <v>-20</v>
      </c>
      <c r="G52" s="96">
        <f t="shared" si="11"/>
        <v>-58</v>
      </c>
    </row>
    <row r="53" spans="1:7">
      <c r="A53" s="113" t="s">
        <v>206</v>
      </c>
      <c r="B53" s="114"/>
      <c r="C53" s="96">
        <v>-48</v>
      </c>
      <c r="D53" s="96">
        <v>0</v>
      </c>
      <c r="E53" s="96">
        <v>-64</v>
      </c>
      <c r="F53" s="96">
        <f t="shared" ref="F53:F54" si="14">E53-C53</f>
        <v>-16</v>
      </c>
      <c r="G53" s="96">
        <f t="shared" ref="G53:G54" si="15">E53-D53</f>
        <v>-64</v>
      </c>
    </row>
    <row r="54" spans="1:7">
      <c r="A54" s="113" t="s">
        <v>207</v>
      </c>
      <c r="B54" s="114"/>
      <c r="C54" s="96">
        <v>-28</v>
      </c>
      <c r="D54" s="96">
        <v>0</v>
      </c>
      <c r="E54" s="96">
        <v>-72</v>
      </c>
      <c r="F54" s="96">
        <f t="shared" si="14"/>
        <v>-44</v>
      </c>
      <c r="G54" s="96">
        <f t="shared" si="15"/>
        <v>-72</v>
      </c>
    </row>
    <row r="55" spans="1:7">
      <c r="A55" s="79"/>
      <c r="B55" s="80"/>
      <c r="C55" s="81"/>
      <c r="D55" s="81"/>
      <c r="E55" s="81"/>
      <c r="F55" s="81"/>
      <c r="G55" s="81"/>
    </row>
    <row r="56" spans="1:7">
      <c r="A56" s="82"/>
      <c r="B56" s="83"/>
      <c r="C56" s="84"/>
      <c r="D56" s="85"/>
      <c r="E56" s="85"/>
      <c r="F56" s="85"/>
      <c r="G56" s="85"/>
    </row>
    <row r="57" spans="1:7">
      <c r="A57" s="86" t="s">
        <v>176</v>
      </c>
      <c r="B57" s="87"/>
      <c r="C57" s="162" t="s">
        <v>178</v>
      </c>
      <c r="D57" s="162"/>
      <c r="E57" s="162"/>
      <c r="F57" s="162"/>
      <c r="G57" s="88"/>
    </row>
    <row r="58" spans="1:7">
      <c r="A58" s="83" t="s">
        <v>155</v>
      </c>
      <c r="B58" s="89"/>
      <c r="C58" s="163" t="s">
        <v>167</v>
      </c>
      <c r="D58" s="163"/>
      <c r="E58" s="163"/>
      <c r="F58" s="163"/>
      <c r="G58" s="90"/>
    </row>
    <row r="59" spans="1:7">
      <c r="A59" s="82"/>
      <c r="B59" s="83"/>
      <c r="C59" s="84"/>
      <c r="D59" s="85"/>
      <c r="E59" s="85"/>
      <c r="F59" s="85"/>
      <c r="G59" s="85"/>
    </row>
    <row r="60" spans="1:7">
      <c r="A60" s="9"/>
      <c r="C60" s="91"/>
      <c r="D60" s="92"/>
      <c r="E60" s="92"/>
      <c r="F60" s="92"/>
      <c r="G60" s="92"/>
    </row>
    <row r="61" spans="1:7">
      <c r="A61" s="9"/>
      <c r="C61" s="91"/>
      <c r="D61" s="92"/>
      <c r="E61" s="92"/>
      <c r="F61" s="92"/>
      <c r="G61" s="92"/>
    </row>
    <row r="62" spans="1:7">
      <c r="A62" s="9"/>
      <c r="C62" s="91"/>
      <c r="D62" s="92"/>
      <c r="E62" s="92"/>
      <c r="F62" s="92"/>
      <c r="G62" s="92"/>
    </row>
    <row r="63" spans="1:7">
      <c r="A63" s="9"/>
      <c r="C63" s="91"/>
      <c r="D63" s="92"/>
      <c r="E63" s="92"/>
      <c r="F63" s="92"/>
      <c r="G63" s="92"/>
    </row>
    <row r="64" spans="1:7">
      <c r="A64" s="9"/>
      <c r="C64" s="91"/>
      <c r="D64" s="92"/>
      <c r="E64" s="92"/>
      <c r="F64" s="92"/>
      <c r="G64" s="92"/>
    </row>
    <row r="65" spans="1:7">
      <c r="A65" s="9"/>
      <c r="C65" s="91"/>
      <c r="D65" s="92"/>
      <c r="E65" s="92"/>
      <c r="F65" s="92"/>
      <c r="G65" s="92"/>
    </row>
    <row r="66" spans="1:7">
      <c r="A66" s="9"/>
      <c r="C66" s="91"/>
      <c r="D66" s="92"/>
      <c r="E66" s="92"/>
      <c r="F66" s="92"/>
      <c r="G66" s="92"/>
    </row>
    <row r="67" spans="1:7">
      <c r="A67" s="9"/>
      <c r="C67" s="91"/>
      <c r="D67" s="92"/>
      <c r="E67" s="92"/>
      <c r="F67" s="92"/>
      <c r="G67" s="92"/>
    </row>
    <row r="68" spans="1:7">
      <c r="A68" s="9"/>
      <c r="C68" s="91"/>
      <c r="D68" s="92"/>
      <c r="E68" s="92"/>
      <c r="F68" s="92"/>
      <c r="G68" s="92"/>
    </row>
    <row r="69" spans="1:7">
      <c r="A69" s="9"/>
      <c r="C69" s="91"/>
      <c r="D69" s="92"/>
      <c r="E69" s="92"/>
      <c r="F69" s="92"/>
      <c r="G69" s="92"/>
    </row>
    <row r="70" spans="1:7">
      <c r="A70" s="9"/>
      <c r="C70" s="91"/>
      <c r="D70" s="92"/>
      <c r="E70" s="92"/>
      <c r="F70" s="92"/>
      <c r="G70" s="92"/>
    </row>
    <row r="71" spans="1:7">
      <c r="A71" s="9"/>
      <c r="C71" s="91"/>
      <c r="D71" s="92"/>
      <c r="E71" s="92"/>
      <c r="F71" s="92"/>
      <c r="G71" s="92"/>
    </row>
    <row r="72" spans="1:7">
      <c r="A72" s="9"/>
      <c r="C72" s="91"/>
      <c r="D72" s="92"/>
      <c r="E72" s="92"/>
      <c r="F72" s="92"/>
      <c r="G72" s="92"/>
    </row>
    <row r="73" spans="1:7">
      <c r="A73" s="9"/>
      <c r="C73" s="91"/>
      <c r="D73" s="92"/>
      <c r="E73" s="92"/>
      <c r="F73" s="92"/>
      <c r="G73" s="92"/>
    </row>
    <row r="74" spans="1:7">
      <c r="A74" s="9"/>
      <c r="C74" s="91"/>
      <c r="D74" s="92"/>
      <c r="E74" s="92"/>
      <c r="F74" s="92"/>
      <c r="G74" s="92"/>
    </row>
    <row r="75" spans="1:7">
      <c r="A75" s="9"/>
      <c r="C75" s="91"/>
      <c r="D75" s="92"/>
      <c r="E75" s="92"/>
      <c r="F75" s="92"/>
      <c r="G75" s="92"/>
    </row>
    <row r="76" spans="1:7">
      <c r="A76" s="9"/>
      <c r="C76" s="91"/>
      <c r="D76" s="92"/>
      <c r="E76" s="92"/>
      <c r="F76" s="92"/>
      <c r="G76" s="92"/>
    </row>
    <row r="77" spans="1:7">
      <c r="A77" s="9"/>
      <c r="C77" s="91"/>
      <c r="D77" s="92"/>
      <c r="E77" s="92"/>
      <c r="F77" s="92"/>
      <c r="G77" s="92"/>
    </row>
    <row r="78" spans="1:7">
      <c r="A78" s="9"/>
      <c r="C78" s="91"/>
      <c r="D78" s="92"/>
      <c r="E78" s="92"/>
      <c r="F78" s="92"/>
      <c r="G78" s="92"/>
    </row>
    <row r="79" spans="1:7">
      <c r="A79" s="9"/>
    </row>
    <row r="80" spans="1:7">
      <c r="A80" s="9"/>
    </row>
    <row r="81" spans="1:1">
      <c r="A81" s="9"/>
    </row>
    <row r="82" spans="1:1">
      <c r="A82" s="15"/>
    </row>
    <row r="83" spans="1:1">
      <c r="A83" s="15"/>
    </row>
    <row r="84" spans="1:1">
      <c r="A84" s="15"/>
    </row>
    <row r="85" spans="1:1">
      <c r="A85" s="15"/>
    </row>
    <row r="86" spans="1:1">
      <c r="A86" s="15"/>
    </row>
    <row r="87" spans="1:1">
      <c r="A87" s="15"/>
    </row>
    <row r="88" spans="1:1">
      <c r="A88" s="15"/>
    </row>
    <row r="89" spans="1:1">
      <c r="A89" s="15"/>
    </row>
    <row r="90" spans="1:1">
      <c r="A90" s="15"/>
    </row>
    <row r="91" spans="1:1">
      <c r="A91" s="15"/>
    </row>
    <row r="92" spans="1:1">
      <c r="A92" s="15"/>
    </row>
    <row r="93" spans="1:1">
      <c r="A93" s="15"/>
    </row>
    <row r="94" spans="1:1">
      <c r="A94" s="15"/>
    </row>
    <row r="95" spans="1:1">
      <c r="A95" s="15"/>
    </row>
    <row r="96" spans="1:1">
      <c r="A96" s="15"/>
    </row>
    <row r="97" spans="1:1">
      <c r="A97" s="15"/>
    </row>
    <row r="98" spans="1:1">
      <c r="A98" s="15"/>
    </row>
    <row r="99" spans="1:1">
      <c r="A99" s="15"/>
    </row>
    <row r="100" spans="1:1">
      <c r="A100" s="15"/>
    </row>
    <row r="101" spans="1:1">
      <c r="A101" s="15"/>
    </row>
    <row r="102" spans="1:1">
      <c r="A102" s="15"/>
    </row>
    <row r="103" spans="1:1">
      <c r="A103" s="15"/>
    </row>
    <row r="104" spans="1:1">
      <c r="A104" s="15"/>
    </row>
    <row r="105" spans="1:1">
      <c r="A105" s="15"/>
    </row>
    <row r="106" spans="1:1">
      <c r="A106" s="15"/>
    </row>
    <row r="107" spans="1:1">
      <c r="A107" s="15"/>
    </row>
    <row r="108" spans="1:1">
      <c r="A108" s="15"/>
    </row>
    <row r="109" spans="1:1">
      <c r="A109" s="15"/>
    </row>
    <row r="110" spans="1:1">
      <c r="A110" s="15"/>
    </row>
    <row r="111" spans="1:1">
      <c r="A111" s="15"/>
    </row>
    <row r="112" spans="1:1">
      <c r="A112" s="15"/>
    </row>
    <row r="113" spans="1:1">
      <c r="A113" s="15"/>
    </row>
    <row r="114" spans="1:1">
      <c r="A114" s="15"/>
    </row>
    <row r="115" spans="1:1">
      <c r="A115" s="15"/>
    </row>
    <row r="116" spans="1:1">
      <c r="A116" s="15"/>
    </row>
    <row r="117" spans="1:1">
      <c r="A117" s="15"/>
    </row>
    <row r="118" spans="1:1">
      <c r="A118" s="15"/>
    </row>
    <row r="119" spans="1:1">
      <c r="A119" s="15"/>
    </row>
    <row r="120" spans="1:1">
      <c r="A120" s="15"/>
    </row>
    <row r="121" spans="1:1">
      <c r="A121" s="15"/>
    </row>
    <row r="122" spans="1:1">
      <c r="A122" s="15"/>
    </row>
    <row r="123" spans="1:1">
      <c r="A123" s="15"/>
    </row>
    <row r="124" spans="1:1">
      <c r="A124" s="15"/>
    </row>
    <row r="125" spans="1:1">
      <c r="A125" s="15"/>
    </row>
    <row r="126" spans="1:1">
      <c r="A126" s="15"/>
    </row>
    <row r="127" spans="1:1">
      <c r="A127" s="15"/>
    </row>
    <row r="128" spans="1:1">
      <c r="A128" s="15"/>
    </row>
    <row r="129" spans="1:1">
      <c r="A129" s="15"/>
    </row>
    <row r="130" spans="1:1">
      <c r="A130" s="15"/>
    </row>
    <row r="131" spans="1:1">
      <c r="A131" s="15"/>
    </row>
    <row r="132" spans="1:1">
      <c r="A132" s="15"/>
    </row>
    <row r="133" spans="1:1">
      <c r="A133" s="15"/>
    </row>
    <row r="134" spans="1:1">
      <c r="A134" s="15"/>
    </row>
    <row r="135" spans="1:1">
      <c r="A135" s="15"/>
    </row>
    <row r="136" spans="1:1">
      <c r="A136" s="15"/>
    </row>
    <row r="137" spans="1:1">
      <c r="A137" s="15"/>
    </row>
    <row r="138" spans="1:1">
      <c r="A138" s="15"/>
    </row>
    <row r="139" spans="1:1">
      <c r="A139" s="15"/>
    </row>
    <row r="140" spans="1:1">
      <c r="A140" s="15"/>
    </row>
    <row r="141" spans="1:1">
      <c r="A141" s="15"/>
    </row>
    <row r="142" spans="1:1">
      <c r="A142" s="15"/>
    </row>
    <row r="143" spans="1:1">
      <c r="A143" s="15"/>
    </row>
    <row r="144" spans="1:1">
      <c r="A144" s="15"/>
    </row>
    <row r="145" spans="1:1">
      <c r="A145" s="15"/>
    </row>
    <row r="146" spans="1:1">
      <c r="A146" s="15"/>
    </row>
    <row r="147" spans="1:1">
      <c r="A147" s="15"/>
    </row>
    <row r="148" spans="1:1">
      <c r="A148" s="15"/>
    </row>
    <row r="149" spans="1:1">
      <c r="A149" s="15"/>
    </row>
    <row r="150" spans="1:1">
      <c r="A150" s="15"/>
    </row>
    <row r="151" spans="1:1">
      <c r="A151" s="15"/>
    </row>
    <row r="152" spans="1:1">
      <c r="A152" s="15"/>
    </row>
    <row r="153" spans="1:1">
      <c r="A153" s="15"/>
    </row>
    <row r="154" spans="1:1">
      <c r="A154" s="15"/>
    </row>
    <row r="155" spans="1:1">
      <c r="A155" s="15"/>
    </row>
    <row r="156" spans="1:1">
      <c r="A156" s="15"/>
    </row>
    <row r="157" spans="1:1">
      <c r="A157" s="15"/>
    </row>
    <row r="158" spans="1:1">
      <c r="A158" s="15"/>
    </row>
    <row r="159" spans="1:1">
      <c r="A159" s="15"/>
    </row>
    <row r="160" spans="1:1">
      <c r="A160" s="15"/>
    </row>
    <row r="161" spans="1:1">
      <c r="A161" s="15"/>
    </row>
    <row r="162" spans="1:1">
      <c r="A162" s="15"/>
    </row>
    <row r="163" spans="1:1">
      <c r="A163" s="15"/>
    </row>
    <row r="164" spans="1:1">
      <c r="A164" s="15"/>
    </row>
    <row r="165" spans="1:1">
      <c r="A165" s="15"/>
    </row>
    <row r="166" spans="1:1">
      <c r="A166" s="15"/>
    </row>
    <row r="167" spans="1:1">
      <c r="A167" s="15"/>
    </row>
    <row r="168" spans="1:1">
      <c r="A168" s="15"/>
    </row>
    <row r="169" spans="1:1">
      <c r="A169" s="15"/>
    </row>
    <row r="170" spans="1:1">
      <c r="A170" s="15"/>
    </row>
    <row r="171" spans="1:1">
      <c r="A171" s="15"/>
    </row>
    <row r="172" spans="1:1">
      <c r="A172" s="15"/>
    </row>
    <row r="173" spans="1:1">
      <c r="A173" s="15"/>
    </row>
    <row r="174" spans="1:1">
      <c r="A174" s="15"/>
    </row>
    <row r="175" spans="1:1">
      <c r="A175" s="15"/>
    </row>
    <row r="176" spans="1:1">
      <c r="A176" s="15"/>
    </row>
    <row r="177" spans="1:1">
      <c r="A177" s="15"/>
    </row>
    <row r="178" spans="1:1">
      <c r="A178" s="15"/>
    </row>
    <row r="179" spans="1:1">
      <c r="A179" s="15"/>
    </row>
    <row r="180" spans="1:1">
      <c r="A180" s="15"/>
    </row>
    <row r="181" spans="1:1">
      <c r="A181" s="15"/>
    </row>
    <row r="182" spans="1:1">
      <c r="A182" s="15"/>
    </row>
    <row r="183" spans="1:1">
      <c r="A183" s="15"/>
    </row>
    <row r="184" spans="1:1">
      <c r="A184" s="15"/>
    </row>
    <row r="185" spans="1:1">
      <c r="A185" s="15"/>
    </row>
    <row r="186" spans="1:1">
      <c r="A186" s="15"/>
    </row>
    <row r="187" spans="1:1">
      <c r="A187" s="15"/>
    </row>
    <row r="188" spans="1:1">
      <c r="A188" s="15"/>
    </row>
    <row r="189" spans="1:1">
      <c r="A189" s="15"/>
    </row>
    <row r="190" spans="1:1">
      <c r="A190" s="15"/>
    </row>
    <row r="191" spans="1:1">
      <c r="A191" s="15"/>
    </row>
    <row r="192" spans="1:1">
      <c r="A192" s="15"/>
    </row>
    <row r="193" spans="1:1">
      <c r="A193" s="15"/>
    </row>
    <row r="194" spans="1:1">
      <c r="A194" s="15"/>
    </row>
    <row r="195" spans="1:1">
      <c r="A195" s="15"/>
    </row>
    <row r="196" spans="1:1">
      <c r="A196" s="15"/>
    </row>
    <row r="197" spans="1:1">
      <c r="A197" s="15"/>
    </row>
    <row r="198" spans="1:1">
      <c r="A198" s="15"/>
    </row>
    <row r="199" spans="1:1">
      <c r="A199" s="15"/>
    </row>
    <row r="200" spans="1:1">
      <c r="A200" s="15"/>
    </row>
    <row r="201" spans="1:1">
      <c r="A201" s="15"/>
    </row>
    <row r="202" spans="1:1">
      <c r="A202" s="15"/>
    </row>
    <row r="203" spans="1:1">
      <c r="A203" s="15"/>
    </row>
    <row r="204" spans="1:1">
      <c r="A204" s="15"/>
    </row>
    <row r="205" spans="1:1">
      <c r="A205" s="15"/>
    </row>
    <row r="206" spans="1:1">
      <c r="A206" s="15"/>
    </row>
    <row r="207" spans="1:1">
      <c r="A207" s="15"/>
    </row>
    <row r="208" spans="1:1">
      <c r="A208" s="15"/>
    </row>
    <row r="209" spans="1:1">
      <c r="A209" s="15"/>
    </row>
    <row r="210" spans="1:1">
      <c r="A210" s="15"/>
    </row>
    <row r="211" spans="1:1">
      <c r="A211" s="15"/>
    </row>
    <row r="212" spans="1:1">
      <c r="A212" s="15"/>
    </row>
    <row r="213" spans="1:1">
      <c r="A213" s="15"/>
    </row>
    <row r="214" spans="1:1">
      <c r="A214" s="15"/>
    </row>
    <row r="215" spans="1:1">
      <c r="A215" s="15"/>
    </row>
    <row r="216" spans="1:1">
      <c r="A216" s="15"/>
    </row>
    <row r="217" spans="1:1">
      <c r="A217" s="15"/>
    </row>
    <row r="218" spans="1:1">
      <c r="A218" s="15"/>
    </row>
    <row r="219" spans="1:1">
      <c r="A219" s="15"/>
    </row>
    <row r="220" spans="1:1">
      <c r="A220" s="15"/>
    </row>
    <row r="221" spans="1:1">
      <c r="A221" s="15"/>
    </row>
    <row r="222" spans="1:1">
      <c r="A222" s="15"/>
    </row>
    <row r="223" spans="1:1">
      <c r="A223" s="15"/>
    </row>
    <row r="224" spans="1:1">
      <c r="A224" s="15"/>
    </row>
    <row r="225" spans="1:1">
      <c r="A225" s="15"/>
    </row>
    <row r="226" spans="1:1">
      <c r="A226" s="15"/>
    </row>
    <row r="227" spans="1:1">
      <c r="A227" s="15"/>
    </row>
    <row r="228" spans="1:1">
      <c r="A228" s="15"/>
    </row>
    <row r="229" spans="1:1">
      <c r="A229" s="15"/>
    </row>
    <row r="230" spans="1:1">
      <c r="A230" s="15"/>
    </row>
    <row r="231" spans="1:1">
      <c r="A231" s="15"/>
    </row>
    <row r="232" spans="1:1">
      <c r="A232" s="15"/>
    </row>
    <row r="233" spans="1:1">
      <c r="A233" s="15"/>
    </row>
    <row r="234" spans="1:1">
      <c r="A234" s="15"/>
    </row>
    <row r="235" spans="1:1">
      <c r="A235" s="15"/>
    </row>
    <row r="236" spans="1:1">
      <c r="A236" s="15"/>
    </row>
    <row r="237" spans="1:1">
      <c r="A237" s="15"/>
    </row>
    <row r="238" spans="1:1">
      <c r="A238" s="15"/>
    </row>
    <row r="239" spans="1:1">
      <c r="A239" s="15"/>
    </row>
    <row r="240" spans="1:1">
      <c r="A240" s="15"/>
    </row>
    <row r="241" spans="1:1">
      <c r="A241" s="15"/>
    </row>
    <row r="242" spans="1:1">
      <c r="A242" s="15"/>
    </row>
    <row r="243" spans="1:1">
      <c r="A243" s="15"/>
    </row>
    <row r="244" spans="1:1">
      <c r="A244" s="15"/>
    </row>
    <row r="245" spans="1:1">
      <c r="A245" s="15"/>
    </row>
    <row r="246" spans="1:1">
      <c r="A246" s="15"/>
    </row>
    <row r="247" spans="1:1">
      <c r="A247" s="15"/>
    </row>
    <row r="248" spans="1:1">
      <c r="A248" s="15"/>
    </row>
  </sheetData>
  <mergeCells count="3">
    <mergeCell ref="C57:F57"/>
    <mergeCell ref="C58:F58"/>
    <mergeCell ref="A2:G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ignoredErrors>
    <ignoredError sqref="F23:G23" formula="1"/>
    <ignoredError sqref="C37:D37 E3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43"/>
  </sheetPr>
  <dimension ref="A1:J195"/>
  <sheetViews>
    <sheetView view="pageBreakPreview" zoomScale="75" zoomScaleNormal="75" zoomScaleSheetLayoutView="75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H39" sqref="H39"/>
    </sheetView>
  </sheetViews>
  <sheetFormatPr defaultRowHeight="18.75"/>
  <cols>
    <col min="1" max="1" width="86.85546875" style="11" customWidth="1"/>
    <col min="2" max="2" width="15.28515625" style="13" customWidth="1"/>
    <col min="3" max="7" width="18.7109375" style="13" customWidth="1"/>
    <col min="8" max="8" width="15" style="13" customWidth="1"/>
    <col min="9" max="9" width="10" style="11" customWidth="1"/>
    <col min="10" max="10" width="9.5703125" style="11" customWidth="1"/>
    <col min="11" max="16384" width="9.140625" style="11"/>
  </cols>
  <sheetData>
    <row r="1" spans="1:8">
      <c r="H1" s="21" t="s">
        <v>151</v>
      </c>
    </row>
    <row r="2" spans="1:8">
      <c r="A2" s="165" t="s">
        <v>66</v>
      </c>
      <c r="B2" s="165"/>
      <c r="C2" s="165"/>
      <c r="D2" s="165"/>
      <c r="E2" s="165"/>
      <c r="F2" s="165"/>
      <c r="G2" s="165"/>
      <c r="H2" s="165"/>
    </row>
    <row r="3" spans="1:8">
      <c r="A3" s="169" t="s">
        <v>139</v>
      </c>
      <c r="B3" s="169"/>
      <c r="C3" s="169"/>
      <c r="D3" s="169"/>
      <c r="E3" s="169"/>
      <c r="F3" s="169"/>
      <c r="G3" s="169"/>
      <c r="H3" s="169"/>
    </row>
    <row r="4" spans="1:8" ht="52.5" customHeight="1">
      <c r="A4" s="170" t="s">
        <v>95</v>
      </c>
      <c r="B4" s="171" t="s">
        <v>7</v>
      </c>
      <c r="C4" s="156" t="s">
        <v>138</v>
      </c>
      <c r="D4" s="156"/>
      <c r="E4" s="170" t="s">
        <v>159</v>
      </c>
      <c r="F4" s="170"/>
      <c r="G4" s="170"/>
      <c r="H4" s="170"/>
    </row>
    <row r="5" spans="1:8" ht="58.5" customHeight="1">
      <c r="A5" s="170"/>
      <c r="B5" s="171"/>
      <c r="C5" s="5" t="s">
        <v>160</v>
      </c>
      <c r="D5" s="5" t="s">
        <v>161</v>
      </c>
      <c r="E5" s="5" t="s">
        <v>87</v>
      </c>
      <c r="F5" s="5" t="s">
        <v>83</v>
      </c>
      <c r="G5" s="20" t="s">
        <v>90</v>
      </c>
      <c r="H5" s="20" t="s">
        <v>91</v>
      </c>
    </row>
    <row r="6" spans="1:8">
      <c r="A6" s="16">
        <v>1</v>
      </c>
      <c r="B6" s="17">
        <v>2</v>
      </c>
      <c r="C6" s="16">
        <v>3</v>
      </c>
      <c r="D6" s="17">
        <v>4</v>
      </c>
      <c r="E6" s="16">
        <v>5</v>
      </c>
      <c r="F6" s="17">
        <v>6</v>
      </c>
      <c r="G6" s="16">
        <v>7</v>
      </c>
      <c r="H6" s="17">
        <v>8</v>
      </c>
    </row>
    <row r="7" spans="1:8" ht="24.95" customHeight="1">
      <c r="A7" s="167" t="s">
        <v>65</v>
      </c>
      <c r="B7" s="167"/>
      <c r="C7" s="167"/>
      <c r="D7" s="167"/>
      <c r="E7" s="167"/>
      <c r="F7" s="167"/>
      <c r="G7" s="167"/>
      <c r="H7" s="167"/>
    </row>
    <row r="8" spans="1:8" ht="42.75" customHeight="1">
      <c r="A8" s="43" t="s">
        <v>35</v>
      </c>
      <c r="B8" s="31">
        <v>2000</v>
      </c>
      <c r="C8" s="95">
        <v>-1116</v>
      </c>
      <c r="D8" s="95">
        <v>-734</v>
      </c>
      <c r="E8" s="95">
        <v>-777</v>
      </c>
      <c r="F8" s="95">
        <v>-734</v>
      </c>
      <c r="G8" s="63" t="s">
        <v>18</v>
      </c>
      <c r="H8" s="64" t="s">
        <v>18</v>
      </c>
    </row>
    <row r="9" spans="1:8" ht="37.5">
      <c r="A9" s="43" t="s">
        <v>108</v>
      </c>
      <c r="B9" s="31">
        <v>2010</v>
      </c>
      <c r="C9" s="104">
        <f>SUM(C10:C10)</f>
        <v>-28</v>
      </c>
      <c r="D9" s="104">
        <f>SUM(D10:D10)</f>
        <v>-38.799999999999997</v>
      </c>
      <c r="E9" s="104">
        <f>SUM(E10:E10)</f>
        <v>-3</v>
      </c>
      <c r="F9" s="104">
        <f>SUM(F10:F10)</f>
        <v>-38.799999999999997</v>
      </c>
      <c r="G9" s="104">
        <f t="shared" ref="G9:G16" si="0">F9-E9</f>
        <v>-35.799999999999997</v>
      </c>
      <c r="H9" s="104">
        <f t="shared" ref="H9:H40" si="1">(F9/E9)*100</f>
        <v>1293.3333333333333</v>
      </c>
    </row>
    <row r="10" spans="1:8" ht="31.5" customHeight="1">
      <c r="A10" s="23" t="s">
        <v>146</v>
      </c>
      <c r="B10" s="31">
        <v>2011</v>
      </c>
      <c r="C10" s="104">
        <v>-28</v>
      </c>
      <c r="D10" s="104">
        <v>-38.799999999999997</v>
      </c>
      <c r="E10" s="104">
        <v>-3</v>
      </c>
      <c r="F10" s="104">
        <v>-38.799999999999997</v>
      </c>
      <c r="G10" s="144">
        <f t="shared" si="0"/>
        <v>-35.799999999999997</v>
      </c>
      <c r="H10" s="131">
        <f t="shared" si="1"/>
        <v>1293.3333333333333</v>
      </c>
    </row>
    <row r="11" spans="1:8" ht="20.100000000000001" customHeight="1">
      <c r="A11" s="23" t="s">
        <v>71</v>
      </c>
      <c r="B11" s="31">
        <v>2020</v>
      </c>
      <c r="C11" s="96"/>
      <c r="D11" s="63"/>
      <c r="E11" s="63"/>
      <c r="F11" s="63"/>
      <c r="G11" s="104">
        <f t="shared" si="0"/>
        <v>0</v>
      </c>
      <c r="H11" s="131" t="e">
        <f t="shared" si="1"/>
        <v>#DIV/0!</v>
      </c>
    </row>
    <row r="12" spans="1:8" s="12" customFormat="1" ht="20.100000000000001" customHeight="1">
      <c r="A12" s="43" t="s">
        <v>42</v>
      </c>
      <c r="B12" s="31">
        <v>2030</v>
      </c>
      <c r="C12" s="101" t="s">
        <v>98</v>
      </c>
      <c r="D12" s="135" t="s">
        <v>98</v>
      </c>
      <c r="E12" s="135" t="s">
        <v>98</v>
      </c>
      <c r="F12" s="135" t="s">
        <v>98</v>
      </c>
      <c r="G12" s="144" t="e">
        <f t="shared" si="0"/>
        <v>#VALUE!</v>
      </c>
      <c r="H12" s="131" t="e">
        <f t="shared" si="1"/>
        <v>#VALUE!</v>
      </c>
    </row>
    <row r="13" spans="1:8" ht="20.100000000000001" customHeight="1">
      <c r="A13" s="43" t="s">
        <v>62</v>
      </c>
      <c r="B13" s="31">
        <v>2031</v>
      </c>
      <c r="C13" s="101" t="s">
        <v>98</v>
      </c>
      <c r="D13" s="135" t="s">
        <v>98</v>
      </c>
      <c r="E13" s="135" t="s">
        <v>98</v>
      </c>
      <c r="F13" s="135" t="s">
        <v>98</v>
      </c>
      <c r="G13" s="144" t="e">
        <f t="shared" si="0"/>
        <v>#VALUE!</v>
      </c>
      <c r="H13" s="131" t="e">
        <f t="shared" si="1"/>
        <v>#VALUE!</v>
      </c>
    </row>
    <row r="14" spans="1:8" ht="20.100000000000001" customHeight="1">
      <c r="A14" s="43" t="s">
        <v>14</v>
      </c>
      <c r="B14" s="31">
        <v>2040</v>
      </c>
      <c r="C14" s="101" t="s">
        <v>98</v>
      </c>
      <c r="D14" s="135" t="s">
        <v>98</v>
      </c>
      <c r="E14" s="135" t="s">
        <v>98</v>
      </c>
      <c r="F14" s="135" t="s">
        <v>98</v>
      </c>
      <c r="G14" s="144" t="e">
        <f t="shared" si="0"/>
        <v>#VALUE!</v>
      </c>
      <c r="H14" s="131" t="e">
        <f t="shared" si="1"/>
        <v>#VALUE!</v>
      </c>
    </row>
    <row r="15" spans="1:8" ht="20.100000000000001" customHeight="1">
      <c r="A15" s="43" t="s">
        <v>58</v>
      </c>
      <c r="B15" s="31">
        <v>2050</v>
      </c>
      <c r="C15" s="101" t="s">
        <v>98</v>
      </c>
      <c r="D15" s="135" t="s">
        <v>98</v>
      </c>
      <c r="E15" s="135" t="s">
        <v>98</v>
      </c>
      <c r="F15" s="135" t="s">
        <v>98</v>
      </c>
      <c r="G15" s="144" t="e">
        <f t="shared" si="0"/>
        <v>#VALUE!</v>
      </c>
      <c r="H15" s="131" t="e">
        <f t="shared" si="1"/>
        <v>#VALUE!</v>
      </c>
    </row>
    <row r="16" spans="1:8" ht="20.100000000000001" customHeight="1">
      <c r="A16" s="43" t="s">
        <v>59</v>
      </c>
      <c r="B16" s="31">
        <v>2060</v>
      </c>
      <c r="C16" s="101" t="s">
        <v>98</v>
      </c>
      <c r="D16" s="135" t="s">
        <v>98</v>
      </c>
      <c r="E16" s="135" t="s">
        <v>98</v>
      </c>
      <c r="F16" s="135" t="s">
        <v>98</v>
      </c>
      <c r="G16" s="144" t="e">
        <f t="shared" si="0"/>
        <v>#VALUE!</v>
      </c>
      <c r="H16" s="131" t="e">
        <f t="shared" si="1"/>
        <v>#VALUE!</v>
      </c>
    </row>
    <row r="17" spans="1:9" ht="42.75" customHeight="1">
      <c r="A17" s="43" t="s">
        <v>36</v>
      </c>
      <c r="B17" s="31">
        <v>2070</v>
      </c>
      <c r="C17" s="95">
        <f>SUM(C8,C9,C11,C12,C14,C15,C16)+'[36]I. Фін результат'!C80</f>
        <v>-863</v>
      </c>
      <c r="D17" s="95">
        <f>SUM(D8,D9,D11,D12,D14,D15,D16)+'I. Фін результат'!D80-1</f>
        <v>-385.79999999999995</v>
      </c>
      <c r="E17" s="139">
        <f>SUM(E8,E9,E11,E12,E14,E15,E16)+'I. Фін результат'!E80</f>
        <v>-743</v>
      </c>
      <c r="F17" s="95">
        <f>SUM(F8,F9,F11,F12,F14,F15,F16)+'I. Фін результат'!F80-1</f>
        <v>-385.79999999999995</v>
      </c>
      <c r="G17" s="95" t="s">
        <v>18</v>
      </c>
      <c r="H17" s="64" t="s">
        <v>18</v>
      </c>
    </row>
    <row r="18" spans="1:9" ht="24.95" customHeight="1">
      <c r="A18" s="167" t="s">
        <v>121</v>
      </c>
      <c r="B18" s="167"/>
      <c r="C18" s="167"/>
      <c r="D18" s="167"/>
      <c r="E18" s="167"/>
      <c r="F18" s="167"/>
      <c r="G18" s="167"/>
      <c r="H18" s="167"/>
    </row>
    <row r="19" spans="1:9" ht="37.5">
      <c r="A19" s="44" t="s">
        <v>118</v>
      </c>
      <c r="B19" s="45">
        <v>2110</v>
      </c>
      <c r="C19" s="95">
        <f>SUM(C20:C26)</f>
        <v>699</v>
      </c>
      <c r="D19" s="95">
        <f>SUM(D20:D26)</f>
        <v>758</v>
      </c>
      <c r="E19" s="95">
        <f>SUM(E20:E26)</f>
        <v>1065</v>
      </c>
      <c r="F19" s="95">
        <f>SUM(F20:F26)</f>
        <v>758</v>
      </c>
      <c r="G19" s="95">
        <f>F19-E19</f>
        <v>-307</v>
      </c>
      <c r="H19" s="95">
        <f t="shared" si="1"/>
        <v>71.173708920187792</v>
      </c>
    </row>
    <row r="20" spans="1:9">
      <c r="A20" s="23" t="s">
        <v>119</v>
      </c>
      <c r="B20" s="31">
        <v>2111</v>
      </c>
      <c r="C20" s="101">
        <v>584</v>
      </c>
      <c r="D20" s="101">
        <v>601</v>
      </c>
      <c r="E20" s="101">
        <v>880</v>
      </c>
      <c r="F20" s="101">
        <v>601</v>
      </c>
      <c r="G20" s="101">
        <f>F20-E20</f>
        <v>-279</v>
      </c>
      <c r="H20" s="101">
        <f t="shared" si="1"/>
        <v>68.295454545454547</v>
      </c>
    </row>
    <row r="21" spans="1:9" s="12" customFormat="1" ht="18.75" customHeight="1">
      <c r="A21" s="43" t="s">
        <v>120</v>
      </c>
      <c r="B21" s="46">
        <v>2112</v>
      </c>
      <c r="C21" s="101" t="s">
        <v>98</v>
      </c>
      <c r="D21" s="101" t="s">
        <v>98</v>
      </c>
      <c r="E21" s="101" t="s">
        <v>98</v>
      </c>
      <c r="F21" s="101" t="s">
        <v>98</v>
      </c>
      <c r="G21" s="143" t="e">
        <f>F21-E21</f>
        <v>#VALUE!</v>
      </c>
      <c r="H21" s="143" t="e">
        <f t="shared" si="1"/>
        <v>#VALUE!</v>
      </c>
    </row>
    <row r="22" spans="1:9">
      <c r="A22" s="43" t="s">
        <v>51</v>
      </c>
      <c r="B22" s="46">
        <v>2113</v>
      </c>
      <c r="C22" s="101"/>
      <c r="D22" s="101"/>
      <c r="E22" s="101"/>
      <c r="F22" s="101"/>
      <c r="G22" s="101">
        <f>F22-E22</f>
        <v>0</v>
      </c>
      <c r="H22" s="143" t="e">
        <f t="shared" si="1"/>
        <v>#DIV/0!</v>
      </c>
    </row>
    <row r="23" spans="1:9" s="14" customFormat="1">
      <c r="A23" s="43" t="s">
        <v>54</v>
      </c>
      <c r="B23" s="46">
        <v>2114</v>
      </c>
      <c r="C23" s="101"/>
      <c r="D23" s="101"/>
      <c r="E23" s="101"/>
      <c r="F23" s="101"/>
      <c r="G23" s="101">
        <f t="shared" ref="G23:G40" si="2">F23-E23</f>
        <v>0</v>
      </c>
      <c r="H23" s="143" t="e">
        <f t="shared" si="1"/>
        <v>#DIV/0!</v>
      </c>
      <c r="I23" s="11"/>
    </row>
    <row r="24" spans="1:9" ht="20.100000000000001" customHeight="1">
      <c r="A24" s="43" t="s">
        <v>130</v>
      </c>
      <c r="B24" s="46">
        <v>2115</v>
      </c>
      <c r="C24" s="101"/>
      <c r="D24" s="101"/>
      <c r="E24" s="101"/>
      <c r="F24" s="101"/>
      <c r="G24" s="101">
        <f t="shared" si="2"/>
        <v>0</v>
      </c>
      <c r="H24" s="143" t="e">
        <f t="shared" si="1"/>
        <v>#DIV/0!</v>
      </c>
    </row>
    <row r="25" spans="1:9" ht="20.100000000000001" customHeight="1">
      <c r="A25" s="43" t="s">
        <v>50</v>
      </c>
      <c r="B25" s="46">
        <v>2116</v>
      </c>
      <c r="C25" s="101"/>
      <c r="D25" s="101"/>
      <c r="E25" s="101"/>
      <c r="F25" s="101"/>
      <c r="G25" s="101">
        <f t="shared" si="2"/>
        <v>0</v>
      </c>
      <c r="H25" s="143" t="e">
        <f t="shared" si="1"/>
        <v>#DIV/0!</v>
      </c>
    </row>
    <row r="26" spans="1:9" ht="20.100000000000001" customHeight="1">
      <c r="A26" s="43" t="s">
        <v>179</v>
      </c>
      <c r="B26" s="46">
        <v>2117</v>
      </c>
      <c r="C26" s="101">
        <v>115</v>
      </c>
      <c r="D26" s="101">
        <v>157</v>
      </c>
      <c r="E26" s="101">
        <v>185</v>
      </c>
      <c r="F26" s="101">
        <v>157</v>
      </c>
      <c r="G26" s="101">
        <f t="shared" si="2"/>
        <v>-28</v>
      </c>
      <c r="H26" s="101">
        <f t="shared" si="1"/>
        <v>84.86486486486487</v>
      </c>
    </row>
    <row r="27" spans="1:9" ht="37.5">
      <c r="A27" s="44" t="s">
        <v>122</v>
      </c>
      <c r="B27" s="47">
        <v>2120</v>
      </c>
      <c r="C27" s="102">
        <f>SUM(C28:C31)</f>
        <v>1384</v>
      </c>
      <c r="D27" s="102">
        <f>SUM(D28:D31)</f>
        <v>2011</v>
      </c>
      <c r="E27" s="102">
        <f>SUM(E28:E31)</f>
        <v>2252</v>
      </c>
      <c r="F27" s="102">
        <f>SUM(F28:F31)</f>
        <v>2011</v>
      </c>
      <c r="G27" s="102">
        <f t="shared" si="2"/>
        <v>-241</v>
      </c>
      <c r="H27" s="102">
        <f t="shared" si="1"/>
        <v>89.298401420959152</v>
      </c>
    </row>
    <row r="28" spans="1:9" ht="20.100000000000001" customHeight="1">
      <c r="A28" s="43" t="s">
        <v>50</v>
      </c>
      <c r="B28" s="46">
        <v>2121</v>
      </c>
      <c r="C28" s="101">
        <v>1379</v>
      </c>
      <c r="D28" s="101">
        <v>1883</v>
      </c>
      <c r="E28" s="101">
        <v>2218</v>
      </c>
      <c r="F28" s="101">
        <v>1883</v>
      </c>
      <c r="G28" s="101">
        <f t="shared" si="2"/>
        <v>-335</v>
      </c>
      <c r="H28" s="101">
        <f t="shared" si="1"/>
        <v>84.89630297565374</v>
      </c>
    </row>
    <row r="29" spans="1:9" ht="20.100000000000001" customHeight="1">
      <c r="A29" s="43" t="s">
        <v>123</v>
      </c>
      <c r="B29" s="46">
        <v>2122</v>
      </c>
      <c r="C29" s="101"/>
      <c r="D29" s="101">
        <v>24</v>
      </c>
      <c r="E29" s="101">
        <v>26</v>
      </c>
      <c r="F29" s="101">
        <v>24</v>
      </c>
      <c r="G29" s="101">
        <f t="shared" si="2"/>
        <v>-2</v>
      </c>
      <c r="H29" s="101">
        <f t="shared" si="1"/>
        <v>92.307692307692307</v>
      </c>
    </row>
    <row r="30" spans="1:9" ht="20.100000000000001" customHeight="1">
      <c r="A30" s="43" t="s">
        <v>124</v>
      </c>
      <c r="B30" s="46">
        <v>2123</v>
      </c>
      <c r="C30" s="101"/>
      <c r="D30" s="101"/>
      <c r="E30" s="101"/>
      <c r="F30" s="101"/>
      <c r="G30" s="101"/>
      <c r="H30" s="143" t="e">
        <f t="shared" si="1"/>
        <v>#DIV/0!</v>
      </c>
    </row>
    <row r="31" spans="1:9" s="12" customFormat="1">
      <c r="A31" s="43" t="s">
        <v>180</v>
      </c>
      <c r="B31" s="46">
        <v>2124</v>
      </c>
      <c r="C31" s="101">
        <v>5</v>
      </c>
      <c r="D31" s="101">
        <v>104</v>
      </c>
      <c r="E31" s="101">
        <v>8</v>
      </c>
      <c r="F31" s="101">
        <v>104</v>
      </c>
      <c r="G31" s="101">
        <f t="shared" si="2"/>
        <v>96</v>
      </c>
      <c r="H31" s="101">
        <f t="shared" si="1"/>
        <v>1300</v>
      </c>
    </row>
    <row r="32" spans="1:9" ht="34.5" customHeight="1">
      <c r="A32" s="44" t="s">
        <v>147</v>
      </c>
      <c r="B32" s="47">
        <v>2130</v>
      </c>
      <c r="C32" s="102">
        <f>SUM(C33:C36)</f>
        <v>1714</v>
      </c>
      <c r="D32" s="102">
        <f>SUM(D33:D36)</f>
        <v>2340</v>
      </c>
      <c r="E32" s="102">
        <f>SUM(E33:E36)</f>
        <v>2458</v>
      </c>
      <c r="F32" s="102">
        <f>SUM(F33:F36)</f>
        <v>2340</v>
      </c>
      <c r="G32" s="102">
        <f t="shared" si="2"/>
        <v>-118</v>
      </c>
      <c r="H32" s="102">
        <f t="shared" si="1"/>
        <v>95.1993490642799</v>
      </c>
    </row>
    <row r="33" spans="1:10" ht="34.5" customHeight="1">
      <c r="A33" s="43" t="s">
        <v>149</v>
      </c>
      <c r="B33" s="46">
        <v>2131</v>
      </c>
      <c r="C33" s="101">
        <v>28</v>
      </c>
      <c r="D33" s="101">
        <v>39</v>
      </c>
      <c r="E33" s="101">
        <v>3</v>
      </c>
      <c r="F33" s="101">
        <v>39</v>
      </c>
      <c r="G33" s="101">
        <f t="shared" ref="G33" si="3">F33-E33</f>
        <v>36</v>
      </c>
      <c r="H33" s="101">
        <f t="shared" ref="H33" si="4">(F33/E33)*100</f>
        <v>1300</v>
      </c>
    </row>
    <row r="34" spans="1:10" s="12" customFormat="1" ht="20.100000000000001" customHeight="1">
      <c r="A34" s="43" t="s">
        <v>125</v>
      </c>
      <c r="B34" s="46">
        <v>2132</v>
      </c>
      <c r="C34" s="101"/>
      <c r="D34" s="101"/>
      <c r="E34" s="101"/>
      <c r="F34" s="101"/>
      <c r="G34" s="101">
        <f t="shared" si="2"/>
        <v>0</v>
      </c>
      <c r="H34" s="131" t="e">
        <f t="shared" si="1"/>
        <v>#DIV/0!</v>
      </c>
    </row>
    <row r="35" spans="1:10" ht="19.5" customHeight="1">
      <c r="A35" s="43" t="s">
        <v>126</v>
      </c>
      <c r="B35" s="46">
        <v>2133</v>
      </c>
      <c r="C35" s="101">
        <v>1686</v>
      </c>
      <c r="D35" s="101">
        <v>2301</v>
      </c>
      <c r="E35" s="101">
        <v>2455</v>
      </c>
      <c r="F35" s="101">
        <v>2301</v>
      </c>
      <c r="G35" s="101">
        <f t="shared" si="2"/>
        <v>-154</v>
      </c>
      <c r="H35" s="101">
        <f t="shared" si="1"/>
        <v>93.727087576374743</v>
      </c>
    </row>
    <row r="36" spans="1:10" ht="20.100000000000001" customHeight="1">
      <c r="A36" s="43" t="s">
        <v>127</v>
      </c>
      <c r="B36" s="46">
        <v>2134</v>
      </c>
      <c r="C36" s="63"/>
      <c r="D36" s="63"/>
      <c r="E36" s="63"/>
      <c r="F36" s="63"/>
      <c r="G36" s="63"/>
      <c r="H36" s="131" t="e">
        <f t="shared" si="1"/>
        <v>#DIV/0!</v>
      </c>
    </row>
    <row r="37" spans="1:10" ht="20.100000000000001" customHeight="1">
      <c r="A37" s="44" t="s">
        <v>128</v>
      </c>
      <c r="B37" s="47">
        <v>2140</v>
      </c>
      <c r="C37" s="102">
        <f>SUM(C38:C39)</f>
        <v>0</v>
      </c>
      <c r="D37" s="102">
        <f>SUM(D38:D39)</f>
        <v>0</v>
      </c>
      <c r="E37" s="102">
        <f>SUM(E38:E39)</f>
        <v>0</v>
      </c>
      <c r="F37" s="102">
        <f>SUM(F38:F39)</f>
        <v>0</v>
      </c>
      <c r="G37" s="102"/>
      <c r="H37" s="130" t="e">
        <f t="shared" si="1"/>
        <v>#DIV/0!</v>
      </c>
    </row>
    <row r="38" spans="1:10" ht="37.5">
      <c r="A38" s="43" t="s">
        <v>63</v>
      </c>
      <c r="B38" s="46">
        <v>2141</v>
      </c>
      <c r="C38" s="63"/>
      <c r="D38" s="63"/>
      <c r="E38" s="63"/>
      <c r="F38" s="63"/>
      <c r="G38" s="63"/>
      <c r="H38" s="131" t="e">
        <f t="shared" si="1"/>
        <v>#DIV/0!</v>
      </c>
    </row>
    <row r="39" spans="1:10" s="12" customFormat="1" ht="20.100000000000001" customHeight="1">
      <c r="A39" s="43" t="s">
        <v>129</v>
      </c>
      <c r="B39" s="46">
        <v>2142</v>
      </c>
      <c r="C39" s="63"/>
      <c r="D39" s="63"/>
      <c r="E39" s="63"/>
      <c r="F39" s="63"/>
      <c r="G39" s="102">
        <f t="shared" si="2"/>
        <v>0</v>
      </c>
      <c r="H39" s="131" t="e">
        <f t="shared" si="1"/>
        <v>#DIV/0!</v>
      </c>
    </row>
    <row r="40" spans="1:10" s="12" customFormat="1" ht="21.75" customHeight="1">
      <c r="A40" s="44" t="s">
        <v>148</v>
      </c>
      <c r="B40" s="47">
        <v>2200</v>
      </c>
      <c r="C40" s="102">
        <f>SUM(C19,C27,C32,C37)</f>
        <v>3797</v>
      </c>
      <c r="D40" s="102">
        <f>SUM(D19,D27,D32,D37)</f>
        <v>5109</v>
      </c>
      <c r="E40" s="102">
        <f>SUM(E19,E27,E32,E37)</f>
        <v>5775</v>
      </c>
      <c r="F40" s="102">
        <f>SUM(F19,F27,F32,F37)</f>
        <v>5109</v>
      </c>
      <c r="G40" s="102">
        <f t="shared" si="2"/>
        <v>-666</v>
      </c>
      <c r="H40" s="102">
        <f t="shared" si="1"/>
        <v>88.467532467532479</v>
      </c>
      <c r="I40" s="11"/>
    </row>
    <row r="41" spans="1:10" s="12" customFormat="1">
      <c r="A41" s="48"/>
      <c r="B41" s="49"/>
      <c r="C41" s="49"/>
      <c r="D41" s="49"/>
      <c r="E41" s="49"/>
      <c r="F41" s="49"/>
      <c r="G41" s="49"/>
      <c r="H41" s="49"/>
    </row>
    <row r="42" spans="1:10" s="12" customFormat="1">
      <c r="A42" s="48"/>
      <c r="B42" s="49"/>
      <c r="C42" s="49"/>
      <c r="D42" s="49"/>
      <c r="E42" s="49"/>
      <c r="F42" s="49"/>
      <c r="G42" s="49"/>
      <c r="H42" s="49"/>
    </row>
    <row r="43" spans="1:10" s="12" customFormat="1">
      <c r="A43" s="48"/>
      <c r="B43" s="49"/>
      <c r="C43" s="49"/>
      <c r="D43" s="49"/>
      <c r="E43" s="49"/>
      <c r="F43" s="49"/>
      <c r="G43" s="49"/>
      <c r="H43" s="49"/>
    </row>
    <row r="44" spans="1:10" s="2" customFormat="1" ht="27.75" customHeight="1">
      <c r="A44" s="94" t="s">
        <v>176</v>
      </c>
      <c r="B44" s="39"/>
      <c r="C44" s="152" t="s">
        <v>82</v>
      </c>
      <c r="D44" s="152"/>
      <c r="E44" s="40"/>
      <c r="F44" s="168" t="s">
        <v>177</v>
      </c>
      <c r="G44" s="168"/>
      <c r="H44" s="168"/>
    </row>
    <row r="45" spans="1:10" s="1" customFormat="1">
      <c r="A45" s="57" t="s">
        <v>155</v>
      </c>
      <c r="B45" s="41"/>
      <c r="C45" s="150" t="s">
        <v>84</v>
      </c>
      <c r="D45" s="150"/>
      <c r="E45" s="41"/>
      <c r="F45" s="166" t="s">
        <v>181</v>
      </c>
      <c r="G45" s="166"/>
      <c r="H45" s="166"/>
    </row>
    <row r="46" spans="1:10" s="13" customFormat="1">
      <c r="A46" s="50"/>
      <c r="B46" s="49"/>
      <c r="C46" s="49"/>
      <c r="D46" s="49"/>
      <c r="E46" s="49"/>
      <c r="F46" s="49"/>
      <c r="G46" s="49"/>
      <c r="H46" s="49"/>
      <c r="I46" s="11"/>
      <c r="J46" s="11"/>
    </row>
    <row r="47" spans="1:10" s="13" customFormat="1">
      <c r="A47" s="50"/>
      <c r="B47" s="49"/>
      <c r="C47" s="49"/>
      <c r="D47" s="49"/>
      <c r="E47" s="49"/>
      <c r="F47" s="49"/>
      <c r="G47" s="49"/>
      <c r="H47" s="49"/>
      <c r="I47" s="11"/>
      <c r="J47" s="11"/>
    </row>
    <row r="48" spans="1:10" s="13" customFormat="1">
      <c r="A48" s="50"/>
      <c r="B48" s="49"/>
      <c r="C48" s="49"/>
      <c r="D48" s="49"/>
      <c r="E48" s="49"/>
      <c r="F48" s="49"/>
      <c r="G48" s="49"/>
      <c r="H48" s="49"/>
      <c r="I48" s="11"/>
      <c r="J48" s="11"/>
    </row>
    <row r="49" spans="1:10" s="13" customFormat="1">
      <c r="A49" s="50"/>
      <c r="B49" s="49"/>
      <c r="C49" s="49"/>
      <c r="D49" s="49"/>
      <c r="E49" s="49"/>
      <c r="F49" s="49"/>
      <c r="G49" s="49"/>
      <c r="H49" s="49"/>
      <c r="I49" s="11"/>
      <c r="J49" s="11"/>
    </row>
    <row r="50" spans="1:10" s="13" customFormat="1">
      <c r="A50" s="50"/>
      <c r="B50" s="49"/>
      <c r="C50" s="49"/>
      <c r="D50" s="49"/>
      <c r="E50" s="49"/>
      <c r="F50" s="49"/>
      <c r="G50" s="49"/>
      <c r="H50" s="49"/>
      <c r="I50" s="11"/>
      <c r="J50" s="11"/>
    </row>
    <row r="51" spans="1:10" s="13" customFormat="1">
      <c r="A51" s="50"/>
      <c r="B51" s="49"/>
      <c r="C51" s="49"/>
      <c r="D51" s="49"/>
      <c r="E51" s="49"/>
      <c r="F51" s="49"/>
      <c r="G51" s="49"/>
      <c r="H51" s="49"/>
      <c r="I51" s="11"/>
      <c r="J51" s="11"/>
    </row>
    <row r="52" spans="1:10" s="13" customFormat="1">
      <c r="A52" s="50"/>
      <c r="B52" s="49"/>
      <c r="C52" s="49"/>
      <c r="D52" s="49"/>
      <c r="E52" s="49"/>
      <c r="F52" s="49"/>
      <c r="G52" s="49"/>
      <c r="H52" s="49"/>
      <c r="I52" s="11"/>
      <c r="J52" s="11"/>
    </row>
    <row r="53" spans="1:10" s="13" customFormat="1">
      <c r="A53" s="50"/>
      <c r="B53" s="49"/>
      <c r="C53" s="49"/>
      <c r="D53" s="49"/>
      <c r="E53" s="49"/>
      <c r="F53" s="49"/>
      <c r="G53" s="49"/>
      <c r="H53" s="49"/>
      <c r="I53" s="11"/>
      <c r="J53" s="11"/>
    </row>
    <row r="54" spans="1:10" s="13" customFormat="1">
      <c r="A54" s="50"/>
      <c r="B54" s="49"/>
      <c r="C54" s="49"/>
      <c r="D54" s="49"/>
      <c r="E54" s="49"/>
      <c r="F54" s="49"/>
      <c r="G54" s="49"/>
      <c r="H54" s="49"/>
      <c r="I54" s="11"/>
      <c r="J54" s="11"/>
    </row>
    <row r="55" spans="1:10" s="13" customFormat="1">
      <c r="A55" s="50"/>
      <c r="B55" s="49"/>
      <c r="C55" s="49"/>
      <c r="D55" s="49"/>
      <c r="E55" s="49"/>
      <c r="F55" s="49"/>
      <c r="G55" s="49"/>
      <c r="H55" s="49"/>
      <c r="I55" s="11"/>
      <c r="J55" s="11"/>
    </row>
    <row r="56" spans="1:10" s="13" customFormat="1">
      <c r="A56" s="50"/>
      <c r="B56" s="49"/>
      <c r="C56" s="49"/>
      <c r="D56" s="49"/>
      <c r="E56" s="49"/>
      <c r="F56" s="49"/>
      <c r="G56" s="49"/>
      <c r="H56" s="49"/>
      <c r="I56" s="11"/>
      <c r="J56" s="11"/>
    </row>
    <row r="57" spans="1:10" s="13" customFormat="1">
      <c r="A57" s="50"/>
      <c r="B57" s="49"/>
      <c r="C57" s="49"/>
      <c r="D57" s="49"/>
      <c r="E57" s="49"/>
      <c r="F57" s="49"/>
      <c r="G57" s="49"/>
      <c r="H57" s="49"/>
      <c r="I57" s="11"/>
      <c r="J57" s="11"/>
    </row>
    <row r="58" spans="1:10" s="13" customFormat="1">
      <c r="A58" s="50"/>
      <c r="B58" s="49"/>
      <c r="C58" s="49"/>
      <c r="D58" s="49"/>
      <c r="E58" s="49"/>
      <c r="F58" s="49"/>
      <c r="G58" s="49"/>
      <c r="H58" s="49"/>
      <c r="I58" s="11"/>
      <c r="J58" s="11"/>
    </row>
    <row r="59" spans="1:10" s="13" customFormat="1">
      <c r="A59" s="50"/>
      <c r="B59" s="49"/>
      <c r="C59" s="49"/>
      <c r="D59" s="49"/>
      <c r="E59" s="49"/>
      <c r="F59" s="49"/>
      <c r="G59" s="49"/>
      <c r="H59" s="49"/>
      <c r="I59" s="11"/>
      <c r="J59" s="11"/>
    </row>
    <row r="60" spans="1:10" s="13" customFormat="1">
      <c r="A60" s="50"/>
      <c r="B60" s="49"/>
      <c r="C60" s="49"/>
      <c r="D60" s="49"/>
      <c r="E60" s="49"/>
      <c r="F60" s="49"/>
      <c r="G60" s="49"/>
      <c r="H60" s="49"/>
      <c r="I60" s="11"/>
      <c r="J60" s="11"/>
    </row>
    <row r="61" spans="1:10" s="13" customFormat="1">
      <c r="A61" s="50"/>
      <c r="B61" s="49"/>
      <c r="C61" s="49"/>
      <c r="D61" s="49"/>
      <c r="E61" s="49"/>
      <c r="F61" s="49"/>
      <c r="G61" s="49"/>
      <c r="H61" s="49"/>
      <c r="I61" s="11"/>
      <c r="J61" s="11"/>
    </row>
    <row r="62" spans="1:10" s="13" customFormat="1">
      <c r="A62" s="50"/>
      <c r="B62" s="49"/>
      <c r="C62" s="49"/>
      <c r="D62" s="49"/>
      <c r="E62" s="49"/>
      <c r="F62" s="49"/>
      <c r="G62" s="49"/>
      <c r="H62" s="49"/>
      <c r="I62" s="11"/>
      <c r="J62" s="11"/>
    </row>
    <row r="63" spans="1:10" s="13" customFormat="1">
      <c r="A63" s="50"/>
      <c r="B63" s="49"/>
      <c r="C63" s="49"/>
      <c r="D63" s="49"/>
      <c r="E63" s="49"/>
      <c r="F63" s="49"/>
      <c r="G63" s="49"/>
      <c r="H63" s="49"/>
      <c r="I63" s="11"/>
      <c r="J63" s="11"/>
    </row>
    <row r="64" spans="1:10" s="13" customFormat="1">
      <c r="A64" s="50"/>
      <c r="B64" s="49"/>
      <c r="C64" s="49"/>
      <c r="D64" s="49"/>
      <c r="E64" s="49"/>
      <c r="F64" s="49"/>
      <c r="G64" s="49"/>
      <c r="H64" s="49"/>
      <c r="I64" s="11"/>
      <c r="J64" s="11"/>
    </row>
    <row r="65" spans="1:10" s="13" customFormat="1">
      <c r="A65" s="50"/>
      <c r="B65" s="49"/>
      <c r="C65" s="49"/>
      <c r="D65" s="49"/>
      <c r="E65" s="49"/>
      <c r="F65" s="49"/>
      <c r="G65" s="49"/>
      <c r="H65" s="49"/>
      <c r="I65" s="11"/>
      <c r="J65" s="11"/>
    </row>
    <row r="66" spans="1:10" s="13" customFormat="1">
      <c r="A66" s="50"/>
      <c r="B66" s="49"/>
      <c r="C66" s="49"/>
      <c r="D66" s="49"/>
      <c r="E66" s="49"/>
      <c r="F66" s="49"/>
      <c r="G66" s="49"/>
      <c r="H66" s="49"/>
      <c r="I66" s="11"/>
      <c r="J66" s="11"/>
    </row>
    <row r="67" spans="1:10" s="13" customFormat="1">
      <c r="A67" s="50"/>
      <c r="B67" s="49"/>
      <c r="C67" s="49"/>
      <c r="D67" s="49"/>
      <c r="E67" s="49"/>
      <c r="F67" s="49"/>
      <c r="G67" s="49"/>
      <c r="H67" s="49"/>
      <c r="I67" s="11"/>
      <c r="J67" s="11"/>
    </row>
    <row r="68" spans="1:10" s="13" customFormat="1">
      <c r="A68" s="50"/>
      <c r="B68" s="49"/>
      <c r="C68" s="49"/>
      <c r="D68" s="49"/>
      <c r="E68" s="49"/>
      <c r="F68" s="49"/>
      <c r="G68" s="49"/>
      <c r="H68" s="49"/>
      <c r="I68" s="11"/>
      <c r="J68" s="11"/>
    </row>
    <row r="69" spans="1:10" s="13" customFormat="1">
      <c r="A69" s="50"/>
      <c r="B69" s="49"/>
      <c r="C69" s="49"/>
      <c r="D69" s="49"/>
      <c r="E69" s="49"/>
      <c r="F69" s="49"/>
      <c r="G69" s="49"/>
      <c r="H69" s="49"/>
      <c r="I69" s="11"/>
      <c r="J69" s="11"/>
    </row>
    <row r="70" spans="1:10" s="13" customFormat="1">
      <c r="A70" s="50"/>
      <c r="B70" s="49"/>
      <c r="C70" s="49"/>
      <c r="D70" s="49"/>
      <c r="E70" s="49"/>
      <c r="F70" s="49"/>
      <c r="G70" s="49"/>
      <c r="H70" s="49"/>
      <c r="I70" s="11"/>
      <c r="J70" s="11"/>
    </row>
    <row r="71" spans="1:10" s="13" customFormat="1">
      <c r="A71" s="50"/>
      <c r="B71" s="49"/>
      <c r="C71" s="49"/>
      <c r="D71" s="49"/>
      <c r="E71" s="49"/>
      <c r="F71" s="49"/>
      <c r="G71" s="49"/>
      <c r="H71" s="49"/>
      <c r="I71" s="11"/>
      <c r="J71" s="11"/>
    </row>
    <row r="72" spans="1:10" s="13" customFormat="1">
      <c r="A72" s="50"/>
      <c r="B72" s="49"/>
      <c r="C72" s="49"/>
      <c r="D72" s="49"/>
      <c r="E72" s="49"/>
      <c r="F72" s="49"/>
      <c r="G72" s="49"/>
      <c r="H72" s="49"/>
      <c r="I72" s="11"/>
      <c r="J72" s="11"/>
    </row>
    <row r="73" spans="1:10" s="13" customFormat="1">
      <c r="A73" s="50"/>
      <c r="B73" s="49"/>
      <c r="C73" s="49"/>
      <c r="D73" s="49"/>
      <c r="E73" s="49"/>
      <c r="F73" s="49"/>
      <c r="G73" s="49"/>
      <c r="H73" s="49"/>
      <c r="I73" s="11"/>
      <c r="J73" s="11"/>
    </row>
    <row r="74" spans="1:10" s="13" customFormat="1">
      <c r="A74" s="50"/>
      <c r="B74" s="49"/>
      <c r="C74" s="49"/>
      <c r="D74" s="49"/>
      <c r="E74" s="49"/>
      <c r="F74" s="49"/>
      <c r="G74" s="49"/>
      <c r="H74" s="49"/>
      <c r="I74" s="11"/>
      <c r="J74" s="11"/>
    </row>
    <row r="75" spans="1:10" s="13" customFormat="1">
      <c r="A75" s="50"/>
      <c r="B75" s="49"/>
      <c r="C75" s="49"/>
      <c r="D75" s="49"/>
      <c r="E75" s="49"/>
      <c r="F75" s="49"/>
      <c r="G75" s="49"/>
      <c r="H75" s="49"/>
      <c r="I75" s="11"/>
      <c r="J75" s="11"/>
    </row>
    <row r="76" spans="1:10" s="13" customFormat="1">
      <c r="A76" s="50"/>
      <c r="B76" s="49"/>
      <c r="C76" s="49"/>
      <c r="D76" s="49"/>
      <c r="E76" s="49"/>
      <c r="F76" s="49"/>
      <c r="G76" s="49"/>
      <c r="H76" s="49"/>
      <c r="I76" s="11"/>
      <c r="J76" s="11"/>
    </row>
    <row r="77" spans="1:10" s="13" customFormat="1">
      <c r="A77" s="50"/>
      <c r="B77" s="49"/>
      <c r="C77" s="49"/>
      <c r="D77" s="49"/>
      <c r="E77" s="49"/>
      <c r="F77" s="49"/>
      <c r="G77" s="49"/>
      <c r="H77" s="49"/>
      <c r="I77" s="11"/>
      <c r="J77" s="11"/>
    </row>
    <row r="78" spans="1:10" s="13" customFormat="1">
      <c r="A78" s="50"/>
      <c r="B78" s="49"/>
      <c r="C78" s="49"/>
      <c r="D78" s="49"/>
      <c r="E78" s="49"/>
      <c r="F78" s="49"/>
      <c r="G78" s="49"/>
      <c r="H78" s="49"/>
      <c r="I78" s="11"/>
      <c r="J78" s="11"/>
    </row>
    <row r="79" spans="1:10" s="13" customFormat="1">
      <c r="A79" s="50"/>
      <c r="B79" s="49"/>
      <c r="C79" s="49"/>
      <c r="D79" s="49"/>
      <c r="E79" s="49"/>
      <c r="F79" s="49"/>
      <c r="G79" s="49"/>
      <c r="H79" s="49"/>
      <c r="I79" s="11"/>
      <c r="J79" s="11"/>
    </row>
    <row r="80" spans="1:10" s="13" customFormat="1">
      <c r="A80" s="50"/>
      <c r="B80" s="49"/>
      <c r="C80" s="49"/>
      <c r="D80" s="49"/>
      <c r="E80" s="49"/>
      <c r="F80" s="49"/>
      <c r="G80" s="49"/>
      <c r="H80" s="49"/>
      <c r="I80" s="11"/>
      <c r="J80" s="11"/>
    </row>
    <row r="81" spans="1:10" s="13" customFormat="1">
      <c r="A81" s="50"/>
      <c r="B81" s="49"/>
      <c r="C81" s="49"/>
      <c r="D81" s="49"/>
      <c r="E81" s="49"/>
      <c r="F81" s="49"/>
      <c r="G81" s="49"/>
      <c r="H81" s="49"/>
      <c r="I81" s="11"/>
      <c r="J81" s="11"/>
    </row>
    <row r="82" spans="1:10" s="13" customFormat="1">
      <c r="A82" s="50"/>
      <c r="B82" s="49"/>
      <c r="C82" s="49"/>
      <c r="D82" s="49"/>
      <c r="E82" s="49"/>
      <c r="F82" s="49"/>
      <c r="G82" s="49"/>
      <c r="H82" s="49"/>
      <c r="I82" s="11"/>
      <c r="J82" s="11"/>
    </row>
    <row r="83" spans="1:10" s="13" customFormat="1">
      <c r="A83" s="50"/>
      <c r="B83" s="49"/>
      <c r="C83" s="49"/>
      <c r="D83" s="49"/>
      <c r="E83" s="49"/>
      <c r="F83" s="49"/>
      <c r="G83" s="49"/>
      <c r="H83" s="49"/>
      <c r="I83" s="11"/>
      <c r="J83" s="11"/>
    </row>
    <row r="84" spans="1:10" s="13" customFormat="1">
      <c r="A84" s="50"/>
      <c r="B84" s="49"/>
      <c r="C84" s="49"/>
      <c r="D84" s="49"/>
      <c r="E84" s="49"/>
      <c r="F84" s="49"/>
      <c r="G84" s="49"/>
      <c r="H84" s="49"/>
      <c r="I84" s="11"/>
      <c r="J84" s="11"/>
    </row>
    <row r="85" spans="1:10" s="13" customFormat="1">
      <c r="A85" s="50"/>
      <c r="B85" s="49"/>
      <c r="C85" s="49"/>
      <c r="D85" s="49"/>
      <c r="E85" s="49"/>
      <c r="F85" s="49"/>
      <c r="G85" s="49"/>
      <c r="H85" s="49"/>
      <c r="I85" s="11"/>
      <c r="J85" s="11"/>
    </row>
    <row r="86" spans="1:10" s="13" customFormat="1">
      <c r="A86" s="50"/>
      <c r="B86" s="49"/>
      <c r="C86" s="49"/>
      <c r="D86" s="49"/>
      <c r="E86" s="49"/>
      <c r="F86" s="49"/>
      <c r="G86" s="49"/>
      <c r="H86" s="49"/>
      <c r="I86" s="11"/>
      <c r="J86" s="11"/>
    </row>
    <row r="87" spans="1:10" s="13" customFormat="1">
      <c r="A87" s="50"/>
      <c r="B87" s="49"/>
      <c r="C87" s="49"/>
      <c r="D87" s="49"/>
      <c r="E87" s="49"/>
      <c r="F87" s="49"/>
      <c r="G87" s="49"/>
      <c r="H87" s="49"/>
      <c r="I87" s="11"/>
      <c r="J87" s="11"/>
    </row>
    <row r="88" spans="1:10" s="13" customFormat="1">
      <c r="A88" s="50"/>
      <c r="B88" s="49"/>
      <c r="C88" s="49"/>
      <c r="D88" s="49"/>
      <c r="E88" s="49"/>
      <c r="F88" s="49"/>
      <c r="G88" s="49"/>
      <c r="H88" s="49"/>
      <c r="I88" s="11"/>
      <c r="J88" s="11"/>
    </row>
    <row r="89" spans="1:10" s="13" customFormat="1">
      <c r="A89" s="50"/>
      <c r="B89" s="49"/>
      <c r="C89" s="49"/>
      <c r="D89" s="49"/>
      <c r="E89" s="49"/>
      <c r="F89" s="49"/>
      <c r="G89" s="49"/>
      <c r="H89" s="49"/>
      <c r="I89" s="11"/>
      <c r="J89" s="11"/>
    </row>
    <row r="90" spans="1:10" s="13" customFormat="1">
      <c r="A90" s="50"/>
      <c r="B90" s="49"/>
      <c r="C90" s="49"/>
      <c r="D90" s="49"/>
      <c r="E90" s="49"/>
      <c r="F90" s="49"/>
      <c r="G90" s="49"/>
      <c r="H90" s="49"/>
      <c r="I90" s="11"/>
      <c r="J90" s="11"/>
    </row>
    <row r="91" spans="1:10" s="13" customFormat="1">
      <c r="A91" s="50"/>
      <c r="B91" s="49"/>
      <c r="C91" s="49"/>
      <c r="D91" s="49"/>
      <c r="E91" s="49"/>
      <c r="F91" s="49"/>
      <c r="G91" s="49"/>
      <c r="H91" s="49"/>
      <c r="I91" s="11"/>
      <c r="J91" s="11"/>
    </row>
    <row r="92" spans="1:10" s="13" customFormat="1">
      <c r="A92" s="50"/>
      <c r="B92" s="49"/>
      <c r="C92" s="49"/>
      <c r="D92" s="49"/>
      <c r="E92" s="49"/>
      <c r="F92" s="49"/>
      <c r="G92" s="49"/>
      <c r="H92" s="49"/>
      <c r="I92" s="11"/>
      <c r="J92" s="11"/>
    </row>
    <row r="93" spans="1:10" s="13" customFormat="1">
      <c r="A93" s="50"/>
      <c r="B93" s="49"/>
      <c r="C93" s="49"/>
      <c r="D93" s="49"/>
      <c r="E93" s="49"/>
      <c r="F93" s="49"/>
      <c r="G93" s="49"/>
      <c r="H93" s="49"/>
      <c r="I93" s="11"/>
      <c r="J93" s="11"/>
    </row>
    <row r="94" spans="1:10" s="13" customFormat="1">
      <c r="A94" s="50"/>
      <c r="B94" s="49"/>
      <c r="C94" s="49"/>
      <c r="D94" s="49"/>
      <c r="E94" s="49"/>
      <c r="F94" s="49"/>
      <c r="G94" s="49"/>
      <c r="H94" s="49"/>
      <c r="I94" s="11"/>
      <c r="J94" s="11"/>
    </row>
    <row r="95" spans="1:10" s="13" customFormat="1">
      <c r="A95" s="50"/>
      <c r="B95" s="49"/>
      <c r="C95" s="49"/>
      <c r="D95" s="49"/>
      <c r="E95" s="49"/>
      <c r="F95" s="49"/>
      <c r="G95" s="49"/>
      <c r="H95" s="49"/>
      <c r="I95" s="11"/>
      <c r="J95" s="11"/>
    </row>
    <row r="96" spans="1:10" s="13" customFormat="1">
      <c r="A96" s="50"/>
      <c r="B96" s="49"/>
      <c r="C96" s="49"/>
      <c r="D96" s="49"/>
      <c r="E96" s="49"/>
      <c r="F96" s="49"/>
      <c r="G96" s="49"/>
      <c r="H96" s="49"/>
      <c r="I96" s="11"/>
      <c r="J96" s="11"/>
    </row>
    <row r="97" spans="1:10" s="13" customFormat="1">
      <c r="A97" s="50"/>
      <c r="B97" s="49"/>
      <c r="C97" s="49"/>
      <c r="D97" s="49"/>
      <c r="E97" s="49"/>
      <c r="F97" s="49"/>
      <c r="G97" s="49"/>
      <c r="H97" s="49"/>
      <c r="I97" s="11"/>
      <c r="J97" s="11"/>
    </row>
    <row r="98" spans="1:10" s="13" customFormat="1">
      <c r="A98" s="50"/>
      <c r="B98" s="49"/>
      <c r="C98" s="49"/>
      <c r="D98" s="49"/>
      <c r="E98" s="49"/>
      <c r="F98" s="49"/>
      <c r="G98" s="49"/>
      <c r="H98" s="49"/>
      <c r="I98" s="11"/>
      <c r="J98" s="11"/>
    </row>
    <row r="99" spans="1:10" s="13" customFormat="1">
      <c r="A99" s="50"/>
      <c r="B99" s="49"/>
      <c r="C99" s="49"/>
      <c r="D99" s="49"/>
      <c r="E99" s="49"/>
      <c r="F99" s="49"/>
      <c r="G99" s="49"/>
      <c r="H99" s="49"/>
      <c r="I99" s="11"/>
      <c r="J99" s="11"/>
    </row>
    <row r="100" spans="1:10" s="13" customFormat="1">
      <c r="A100" s="50"/>
      <c r="B100" s="49"/>
      <c r="C100" s="49"/>
      <c r="D100" s="49"/>
      <c r="E100" s="49"/>
      <c r="F100" s="49"/>
      <c r="G100" s="49"/>
      <c r="H100" s="49"/>
      <c r="I100" s="11"/>
      <c r="J100" s="11"/>
    </row>
    <row r="101" spans="1:10" s="13" customFormat="1">
      <c r="A101" s="50"/>
      <c r="B101" s="49"/>
      <c r="C101" s="49"/>
      <c r="D101" s="49"/>
      <c r="E101" s="49"/>
      <c r="F101" s="49"/>
      <c r="G101" s="49"/>
      <c r="H101" s="49"/>
      <c r="I101" s="11"/>
      <c r="J101" s="11"/>
    </row>
    <row r="102" spans="1:10" s="13" customFormat="1">
      <c r="A102" s="50"/>
      <c r="B102" s="49"/>
      <c r="C102" s="49"/>
      <c r="D102" s="49"/>
      <c r="E102" s="49"/>
      <c r="F102" s="49"/>
      <c r="G102" s="49"/>
      <c r="H102" s="49"/>
      <c r="I102" s="11"/>
      <c r="J102" s="11"/>
    </row>
    <row r="103" spans="1:10" s="13" customFormat="1">
      <c r="A103" s="50"/>
      <c r="B103" s="49"/>
      <c r="C103" s="49"/>
      <c r="D103" s="49"/>
      <c r="E103" s="49"/>
      <c r="F103" s="49"/>
      <c r="G103" s="49"/>
      <c r="H103" s="49"/>
      <c r="I103" s="11"/>
      <c r="J103" s="11"/>
    </row>
    <row r="104" spans="1:10" s="13" customFormat="1">
      <c r="A104" s="50"/>
      <c r="B104" s="49"/>
      <c r="C104" s="49"/>
      <c r="D104" s="49"/>
      <c r="E104" s="49"/>
      <c r="F104" s="49"/>
      <c r="G104" s="49"/>
      <c r="H104" s="49"/>
      <c r="I104" s="11"/>
      <c r="J104" s="11"/>
    </row>
    <row r="105" spans="1:10" s="13" customFormat="1">
      <c r="A105" s="50"/>
      <c r="B105" s="49"/>
      <c r="C105" s="49"/>
      <c r="D105" s="49"/>
      <c r="E105" s="49"/>
      <c r="F105" s="49"/>
      <c r="G105" s="49"/>
      <c r="H105" s="49"/>
      <c r="I105" s="11"/>
      <c r="J105" s="11"/>
    </row>
    <row r="106" spans="1:10" s="13" customFormat="1">
      <c r="A106" s="50"/>
      <c r="B106" s="49"/>
      <c r="C106" s="49"/>
      <c r="D106" s="49"/>
      <c r="E106" s="49"/>
      <c r="F106" s="49"/>
      <c r="G106" s="49"/>
      <c r="H106" s="49"/>
      <c r="I106" s="11"/>
      <c r="J106" s="11"/>
    </row>
    <row r="107" spans="1:10" s="13" customFormat="1">
      <c r="A107" s="50"/>
      <c r="B107" s="49"/>
      <c r="C107" s="49"/>
      <c r="D107" s="49"/>
      <c r="E107" s="49"/>
      <c r="F107" s="49"/>
      <c r="G107" s="49"/>
      <c r="H107" s="49"/>
      <c r="I107" s="11"/>
      <c r="J107" s="11"/>
    </row>
    <row r="108" spans="1:10" s="13" customFormat="1">
      <c r="A108" s="50"/>
      <c r="B108" s="49"/>
      <c r="C108" s="49"/>
      <c r="D108" s="49"/>
      <c r="E108" s="49"/>
      <c r="F108" s="49"/>
      <c r="G108" s="49"/>
      <c r="H108" s="49"/>
      <c r="I108" s="11"/>
      <c r="J108" s="11"/>
    </row>
    <row r="109" spans="1:10" s="13" customFormat="1">
      <c r="A109" s="50"/>
      <c r="B109" s="49"/>
      <c r="C109" s="49"/>
      <c r="D109" s="49"/>
      <c r="E109" s="49"/>
      <c r="F109" s="49"/>
      <c r="G109" s="49"/>
      <c r="H109" s="49"/>
      <c r="I109" s="11"/>
      <c r="J109" s="11"/>
    </row>
    <row r="110" spans="1:10" s="13" customFormat="1">
      <c r="A110" s="50"/>
      <c r="B110" s="49"/>
      <c r="C110" s="49"/>
      <c r="D110" s="49"/>
      <c r="E110" s="49"/>
      <c r="F110" s="49"/>
      <c r="G110" s="49"/>
      <c r="H110" s="49"/>
      <c r="I110" s="11"/>
      <c r="J110" s="11"/>
    </row>
    <row r="111" spans="1:10" s="13" customFormat="1">
      <c r="A111" s="19"/>
      <c r="I111" s="11"/>
      <c r="J111" s="11"/>
    </row>
    <row r="112" spans="1:10" s="13" customFormat="1">
      <c r="A112" s="19"/>
      <c r="I112" s="11"/>
      <c r="J112" s="11"/>
    </row>
    <row r="113" spans="1:10" s="13" customFormat="1">
      <c r="A113" s="19"/>
      <c r="I113" s="11"/>
      <c r="J113" s="11"/>
    </row>
    <row r="114" spans="1:10" s="13" customFormat="1">
      <c r="A114" s="19"/>
      <c r="I114" s="11"/>
      <c r="J114" s="11"/>
    </row>
    <row r="115" spans="1:10" s="13" customFormat="1">
      <c r="A115" s="19"/>
      <c r="I115" s="11"/>
      <c r="J115" s="11"/>
    </row>
    <row r="116" spans="1:10" s="13" customFormat="1">
      <c r="A116" s="19"/>
      <c r="I116" s="11"/>
      <c r="J116" s="11"/>
    </row>
    <row r="117" spans="1:10" s="13" customFormat="1">
      <c r="A117" s="19"/>
      <c r="I117" s="11"/>
      <c r="J117" s="11"/>
    </row>
    <row r="118" spans="1:10" s="13" customFormat="1">
      <c r="A118" s="19"/>
      <c r="I118" s="11"/>
      <c r="J118" s="11"/>
    </row>
    <row r="119" spans="1:10" s="13" customFormat="1">
      <c r="A119" s="19"/>
      <c r="I119" s="11"/>
      <c r="J119" s="11"/>
    </row>
    <row r="120" spans="1:10" s="13" customFormat="1">
      <c r="A120" s="19"/>
      <c r="I120" s="11"/>
      <c r="J120" s="11"/>
    </row>
    <row r="121" spans="1:10" s="13" customFormat="1">
      <c r="A121" s="19"/>
      <c r="I121" s="11"/>
      <c r="J121" s="11"/>
    </row>
    <row r="122" spans="1:10" s="13" customFormat="1">
      <c r="A122" s="19"/>
      <c r="I122" s="11"/>
      <c r="J122" s="11"/>
    </row>
    <row r="123" spans="1:10" s="13" customFormat="1">
      <c r="A123" s="19"/>
      <c r="I123" s="11"/>
      <c r="J123" s="11"/>
    </row>
    <row r="124" spans="1:10" s="13" customFormat="1">
      <c r="A124" s="19"/>
      <c r="I124" s="11"/>
      <c r="J124" s="11"/>
    </row>
    <row r="125" spans="1:10" s="13" customFormat="1">
      <c r="A125" s="19"/>
      <c r="I125" s="11"/>
      <c r="J125" s="11"/>
    </row>
    <row r="126" spans="1:10" s="13" customFormat="1">
      <c r="A126" s="19"/>
      <c r="I126" s="11"/>
      <c r="J126" s="11"/>
    </row>
    <row r="127" spans="1:10" s="13" customFormat="1">
      <c r="A127" s="19"/>
      <c r="I127" s="11"/>
      <c r="J127" s="11"/>
    </row>
    <row r="128" spans="1:10" s="13" customFormat="1">
      <c r="A128" s="19"/>
      <c r="I128" s="11"/>
      <c r="J128" s="11"/>
    </row>
    <row r="129" spans="1:10" s="13" customFormat="1">
      <c r="A129" s="19"/>
      <c r="I129" s="11"/>
      <c r="J129" s="11"/>
    </row>
    <row r="130" spans="1:10" s="13" customFormat="1">
      <c r="A130" s="19"/>
      <c r="I130" s="11"/>
      <c r="J130" s="11"/>
    </row>
    <row r="131" spans="1:10" s="13" customFormat="1">
      <c r="A131" s="19"/>
      <c r="I131" s="11"/>
      <c r="J131" s="11"/>
    </row>
    <row r="132" spans="1:10" s="13" customFormat="1">
      <c r="A132" s="19"/>
      <c r="I132" s="11"/>
      <c r="J132" s="11"/>
    </row>
    <row r="133" spans="1:10" s="13" customFormat="1">
      <c r="A133" s="19"/>
      <c r="I133" s="11"/>
      <c r="J133" s="11"/>
    </row>
    <row r="134" spans="1:10" s="13" customFormat="1">
      <c r="A134" s="19"/>
      <c r="I134" s="11"/>
      <c r="J134" s="11"/>
    </row>
    <row r="135" spans="1:10" s="13" customFormat="1">
      <c r="A135" s="19"/>
      <c r="I135" s="11"/>
      <c r="J135" s="11"/>
    </row>
    <row r="136" spans="1:10" s="13" customFormat="1">
      <c r="A136" s="19"/>
      <c r="I136" s="11"/>
      <c r="J136" s="11"/>
    </row>
    <row r="137" spans="1:10" s="13" customFormat="1">
      <c r="A137" s="19"/>
      <c r="I137" s="11"/>
      <c r="J137" s="11"/>
    </row>
    <row r="138" spans="1:10" s="13" customFormat="1">
      <c r="A138" s="19"/>
      <c r="I138" s="11"/>
      <c r="J138" s="11"/>
    </row>
    <row r="139" spans="1:10" s="13" customFormat="1">
      <c r="A139" s="19"/>
      <c r="I139" s="11"/>
      <c r="J139" s="11"/>
    </row>
    <row r="140" spans="1:10" s="13" customFormat="1">
      <c r="A140" s="19"/>
      <c r="I140" s="11"/>
      <c r="J140" s="11"/>
    </row>
    <row r="141" spans="1:10" s="13" customFormat="1">
      <c r="A141" s="19"/>
      <c r="I141" s="11"/>
      <c r="J141" s="11"/>
    </row>
    <row r="142" spans="1:10" s="13" customFormat="1">
      <c r="A142" s="19"/>
      <c r="I142" s="11"/>
      <c r="J142" s="11"/>
    </row>
    <row r="143" spans="1:10" s="13" customFormat="1">
      <c r="A143" s="19"/>
      <c r="I143" s="11"/>
      <c r="J143" s="11"/>
    </row>
    <row r="144" spans="1:10" s="13" customFormat="1">
      <c r="A144" s="19"/>
      <c r="I144" s="11"/>
      <c r="J144" s="11"/>
    </row>
    <row r="145" spans="1:10" s="13" customFormat="1">
      <c r="A145" s="19"/>
      <c r="I145" s="11"/>
      <c r="J145" s="11"/>
    </row>
    <row r="146" spans="1:10" s="13" customFormat="1">
      <c r="A146" s="19"/>
      <c r="I146" s="11"/>
      <c r="J146" s="11"/>
    </row>
    <row r="147" spans="1:10" s="13" customFormat="1">
      <c r="A147" s="19"/>
      <c r="I147" s="11"/>
      <c r="J147" s="11"/>
    </row>
    <row r="148" spans="1:10" s="13" customFormat="1">
      <c r="A148" s="19"/>
      <c r="I148" s="11"/>
      <c r="J148" s="11"/>
    </row>
    <row r="149" spans="1:10" s="13" customFormat="1">
      <c r="A149" s="19"/>
      <c r="I149" s="11"/>
      <c r="J149" s="11"/>
    </row>
    <row r="150" spans="1:10" s="13" customFormat="1">
      <c r="A150" s="19"/>
      <c r="I150" s="11"/>
      <c r="J150" s="11"/>
    </row>
    <row r="151" spans="1:10" s="13" customFormat="1">
      <c r="A151" s="19"/>
      <c r="I151" s="11"/>
      <c r="J151" s="11"/>
    </row>
    <row r="152" spans="1:10" s="13" customFormat="1">
      <c r="A152" s="19"/>
      <c r="I152" s="11"/>
      <c r="J152" s="11"/>
    </row>
    <row r="153" spans="1:10" s="13" customFormat="1">
      <c r="A153" s="19"/>
      <c r="I153" s="11"/>
      <c r="J153" s="11"/>
    </row>
    <row r="154" spans="1:10" s="13" customFormat="1">
      <c r="A154" s="19"/>
      <c r="I154" s="11"/>
      <c r="J154" s="11"/>
    </row>
    <row r="155" spans="1:10" s="13" customFormat="1">
      <c r="A155" s="19"/>
      <c r="I155" s="11"/>
      <c r="J155" s="11"/>
    </row>
    <row r="156" spans="1:10" s="13" customFormat="1">
      <c r="A156" s="19"/>
      <c r="I156" s="11"/>
      <c r="J156" s="11"/>
    </row>
    <row r="157" spans="1:10" s="13" customFormat="1">
      <c r="A157" s="19"/>
      <c r="I157" s="11"/>
      <c r="J157" s="11"/>
    </row>
    <row r="158" spans="1:10" s="13" customFormat="1">
      <c r="A158" s="19"/>
      <c r="I158" s="11"/>
      <c r="J158" s="11"/>
    </row>
    <row r="159" spans="1:10" s="13" customFormat="1">
      <c r="A159" s="19"/>
      <c r="I159" s="11"/>
      <c r="J159" s="11"/>
    </row>
    <row r="160" spans="1:10" s="13" customFormat="1">
      <c r="A160" s="19"/>
      <c r="I160" s="11"/>
      <c r="J160" s="11"/>
    </row>
    <row r="161" spans="1:10" s="13" customFormat="1">
      <c r="A161" s="19"/>
      <c r="I161" s="11"/>
      <c r="J161" s="11"/>
    </row>
    <row r="162" spans="1:10" s="13" customFormat="1">
      <c r="A162" s="19"/>
      <c r="I162" s="11"/>
      <c r="J162" s="11"/>
    </row>
    <row r="163" spans="1:10" s="13" customFormat="1">
      <c r="A163" s="19"/>
      <c r="I163" s="11"/>
      <c r="J163" s="11"/>
    </row>
    <row r="164" spans="1:10" s="13" customFormat="1">
      <c r="A164" s="19"/>
      <c r="I164" s="11"/>
      <c r="J164" s="11"/>
    </row>
    <row r="165" spans="1:10" s="13" customFormat="1">
      <c r="A165" s="19"/>
      <c r="I165" s="11"/>
      <c r="J165" s="11"/>
    </row>
    <row r="166" spans="1:10" s="13" customFormat="1">
      <c r="A166" s="19"/>
      <c r="I166" s="11"/>
      <c r="J166" s="11"/>
    </row>
    <row r="167" spans="1:10" s="13" customFormat="1">
      <c r="A167" s="19"/>
      <c r="I167" s="11"/>
      <c r="J167" s="11"/>
    </row>
    <row r="168" spans="1:10" s="13" customFormat="1">
      <c r="A168" s="19"/>
      <c r="I168" s="11"/>
      <c r="J168" s="11"/>
    </row>
    <row r="169" spans="1:10" s="13" customFormat="1">
      <c r="A169" s="19"/>
      <c r="I169" s="11"/>
      <c r="J169" s="11"/>
    </row>
    <row r="170" spans="1:10" s="13" customFormat="1">
      <c r="A170" s="19"/>
      <c r="I170" s="11"/>
      <c r="J170" s="11"/>
    </row>
    <row r="171" spans="1:10" s="13" customFormat="1">
      <c r="A171" s="19"/>
      <c r="I171" s="11"/>
      <c r="J171" s="11"/>
    </row>
    <row r="172" spans="1:10" s="13" customFormat="1">
      <c r="A172" s="19"/>
      <c r="I172" s="11"/>
      <c r="J172" s="11"/>
    </row>
    <row r="173" spans="1:10" s="13" customFormat="1">
      <c r="A173" s="19"/>
      <c r="I173" s="11"/>
      <c r="J173" s="11"/>
    </row>
    <row r="174" spans="1:10" s="13" customFormat="1">
      <c r="A174" s="19"/>
      <c r="I174" s="11"/>
      <c r="J174" s="11"/>
    </row>
    <row r="175" spans="1:10" s="13" customFormat="1">
      <c r="A175" s="19"/>
      <c r="I175" s="11"/>
      <c r="J175" s="11"/>
    </row>
    <row r="176" spans="1:10" s="13" customFormat="1">
      <c r="A176" s="19"/>
      <c r="I176" s="11"/>
      <c r="J176" s="11"/>
    </row>
    <row r="177" spans="1:10" s="13" customFormat="1">
      <c r="A177" s="19"/>
      <c r="I177" s="11"/>
      <c r="J177" s="11"/>
    </row>
    <row r="178" spans="1:10" s="13" customFormat="1">
      <c r="A178" s="19"/>
      <c r="I178" s="11"/>
      <c r="J178" s="11"/>
    </row>
    <row r="179" spans="1:10" s="13" customFormat="1">
      <c r="A179" s="19"/>
      <c r="I179" s="11"/>
      <c r="J179" s="11"/>
    </row>
    <row r="180" spans="1:10" s="13" customFormat="1">
      <c r="A180" s="19"/>
      <c r="I180" s="11"/>
      <c r="J180" s="11"/>
    </row>
    <row r="181" spans="1:10" s="13" customFormat="1">
      <c r="A181" s="19"/>
      <c r="I181" s="11"/>
      <c r="J181" s="11"/>
    </row>
    <row r="182" spans="1:10" s="13" customFormat="1">
      <c r="A182" s="19"/>
      <c r="I182" s="11"/>
      <c r="J182" s="11"/>
    </row>
    <row r="183" spans="1:10" s="13" customFormat="1">
      <c r="A183" s="19"/>
      <c r="I183" s="11"/>
      <c r="J183" s="11"/>
    </row>
    <row r="184" spans="1:10" s="13" customFormat="1">
      <c r="A184" s="19"/>
      <c r="I184" s="11"/>
      <c r="J184" s="11"/>
    </row>
    <row r="185" spans="1:10" s="13" customFormat="1">
      <c r="A185" s="19"/>
      <c r="I185" s="11"/>
      <c r="J185" s="11"/>
    </row>
    <row r="186" spans="1:10" s="13" customFormat="1">
      <c r="A186" s="19"/>
      <c r="I186" s="11"/>
      <c r="J186" s="11"/>
    </row>
    <row r="187" spans="1:10" s="13" customFormat="1">
      <c r="A187" s="19"/>
      <c r="I187" s="11"/>
      <c r="J187" s="11"/>
    </row>
    <row r="188" spans="1:10" s="13" customFormat="1">
      <c r="A188" s="19"/>
      <c r="I188" s="11"/>
      <c r="J188" s="11"/>
    </row>
    <row r="189" spans="1:10" s="13" customFormat="1">
      <c r="A189" s="19"/>
      <c r="I189" s="11"/>
      <c r="J189" s="11"/>
    </row>
    <row r="190" spans="1:10" s="13" customFormat="1">
      <c r="A190" s="19"/>
      <c r="I190" s="11"/>
      <c r="J190" s="11"/>
    </row>
    <row r="191" spans="1:10" s="13" customFormat="1">
      <c r="A191" s="19"/>
      <c r="I191" s="11"/>
      <c r="J191" s="11"/>
    </row>
    <row r="192" spans="1:10" s="13" customFormat="1">
      <c r="A192" s="19"/>
      <c r="I192" s="11"/>
      <c r="J192" s="11"/>
    </row>
    <row r="193" spans="1:10" s="13" customFormat="1">
      <c r="A193" s="19"/>
      <c r="I193" s="11"/>
      <c r="J193" s="11"/>
    </row>
    <row r="194" spans="1:10" s="13" customFormat="1">
      <c r="A194" s="19"/>
      <c r="I194" s="11"/>
      <c r="J194" s="11"/>
    </row>
    <row r="195" spans="1:10" s="13" customFormat="1">
      <c r="A195" s="19"/>
      <c r="I195" s="11"/>
      <c r="J195" s="11"/>
    </row>
  </sheetData>
  <mergeCells count="12">
    <mergeCell ref="A2:H2"/>
    <mergeCell ref="C45:D45"/>
    <mergeCell ref="F45:H45"/>
    <mergeCell ref="A7:H7"/>
    <mergeCell ref="A18:H18"/>
    <mergeCell ref="C44:D44"/>
    <mergeCell ref="F44:H44"/>
    <mergeCell ref="A3:H3"/>
    <mergeCell ref="A4:A5"/>
    <mergeCell ref="B4:B5"/>
    <mergeCell ref="C4:D4"/>
    <mergeCell ref="E4:H4"/>
  </mergeCells>
  <phoneticPr fontId="3" type="noConversion"/>
  <pageMargins left="1.1811023622047245" right="0.39370078740157483" top="0.78740157480314965" bottom="0.78740157480314965" header="0.19685039370078741" footer="0.11811023622047245"/>
  <pageSetup paperSize="9" scale="60" fitToHeight="2" orientation="landscape" verticalDpi="300" r:id="rId1"/>
  <headerFooter alignWithMargins="0"/>
  <ignoredErrors>
    <ignoredError sqref="G9:G10 H9:H10 H19 G21 G11:G16 H11:H16 H23:H32 H34:H40 H20:H22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99"/>
  </sheetPr>
  <dimension ref="A1:I184"/>
  <sheetViews>
    <sheetView view="pageBreakPreview" zoomScale="55" zoomScaleNormal="75" zoomScaleSheetLayoutView="55" workbookViewId="0">
      <selection activeCell="K13" sqref="K13"/>
    </sheetView>
  </sheetViews>
  <sheetFormatPr defaultRowHeight="18.75"/>
  <cols>
    <col min="1" max="1" width="82.28515625" style="2" customWidth="1"/>
    <col min="2" max="2" width="9.85546875" style="8" customWidth="1"/>
    <col min="3" max="7" width="25.7109375" style="8" customWidth="1"/>
    <col min="8" max="8" width="21.140625" style="8" customWidth="1"/>
    <col min="9" max="9" width="9.5703125" style="2" customWidth="1"/>
    <col min="10" max="10" width="9.85546875" style="2" customWidth="1"/>
    <col min="11" max="16384" width="9.140625" style="2"/>
  </cols>
  <sheetData>
    <row r="1" spans="1:9">
      <c r="H1" s="7" t="s">
        <v>152</v>
      </c>
    </row>
    <row r="2" spans="1:9">
      <c r="A2" s="160" t="s">
        <v>74</v>
      </c>
      <c r="B2" s="160"/>
      <c r="C2" s="160"/>
      <c r="D2" s="160"/>
      <c r="E2" s="160"/>
      <c r="F2" s="160"/>
      <c r="G2" s="160"/>
      <c r="H2" s="160"/>
    </row>
    <row r="3" spans="1:9">
      <c r="A3" s="174" t="s">
        <v>139</v>
      </c>
      <c r="B3" s="174"/>
      <c r="C3" s="174"/>
      <c r="D3" s="174"/>
      <c r="E3" s="174"/>
      <c r="F3" s="174"/>
      <c r="G3" s="174"/>
      <c r="H3" s="174"/>
    </row>
    <row r="4" spans="1:9" ht="43.5" customHeight="1">
      <c r="A4" s="172" t="s">
        <v>95</v>
      </c>
      <c r="B4" s="156" t="s">
        <v>7</v>
      </c>
      <c r="C4" s="156" t="s">
        <v>80</v>
      </c>
      <c r="D4" s="156"/>
      <c r="E4" s="170" t="s">
        <v>159</v>
      </c>
      <c r="F4" s="170"/>
      <c r="G4" s="170"/>
      <c r="H4" s="170"/>
    </row>
    <row r="5" spans="1:9" ht="56.25" customHeight="1">
      <c r="A5" s="173"/>
      <c r="B5" s="156"/>
      <c r="C5" s="5" t="s">
        <v>162</v>
      </c>
      <c r="D5" s="5" t="s">
        <v>163</v>
      </c>
      <c r="E5" s="5" t="s">
        <v>87</v>
      </c>
      <c r="F5" s="5" t="s">
        <v>83</v>
      </c>
      <c r="G5" s="20" t="s">
        <v>90</v>
      </c>
      <c r="H5" s="20" t="s">
        <v>91</v>
      </c>
    </row>
    <row r="6" spans="1:9" ht="15.75" customHeight="1">
      <c r="A6" s="4">
        <v>1</v>
      </c>
      <c r="B6" s="5">
        <v>2</v>
      </c>
      <c r="C6" s="4">
        <v>3</v>
      </c>
      <c r="D6" s="5">
        <v>4</v>
      </c>
      <c r="E6" s="4">
        <v>5</v>
      </c>
      <c r="F6" s="5">
        <v>6</v>
      </c>
      <c r="G6" s="4">
        <v>7</v>
      </c>
      <c r="H6" s="5">
        <v>8</v>
      </c>
    </row>
    <row r="7" spans="1:9" s="3" customFormat="1" ht="52.5" customHeight="1">
      <c r="A7" s="65" t="s">
        <v>49</v>
      </c>
      <c r="B7" s="66">
        <v>4000</v>
      </c>
      <c r="C7" s="140">
        <f>SUM(C8:C13)</f>
        <v>1425</v>
      </c>
      <c r="D7" s="140">
        <f>SUM(D8:D13)</f>
        <v>1101</v>
      </c>
      <c r="E7" s="140">
        <f>SUM(E8:E13)</f>
        <v>499</v>
      </c>
      <c r="F7" s="140">
        <f>SUM(F8:F13)</f>
        <v>1101</v>
      </c>
      <c r="G7" s="140">
        <f>F7-E7</f>
        <v>602</v>
      </c>
      <c r="H7" s="140">
        <f>(F7/E7)*100</f>
        <v>220.64128256513027</v>
      </c>
    </row>
    <row r="8" spans="1:9" ht="45.75" customHeight="1">
      <c r="A8" s="67" t="s">
        <v>0</v>
      </c>
      <c r="B8" s="68" t="s">
        <v>76</v>
      </c>
      <c r="C8" s="141"/>
      <c r="D8" s="141"/>
      <c r="E8" s="141"/>
      <c r="F8" s="141"/>
      <c r="G8" s="141">
        <f t="shared" ref="G8:G13" si="0">F8-E8</f>
        <v>0</v>
      </c>
      <c r="H8" s="145" t="e">
        <f t="shared" ref="H8:H13" si="1">(F8/E8)*100</f>
        <v>#DIV/0!</v>
      </c>
    </row>
    <row r="9" spans="1:9" ht="42.75" customHeight="1">
      <c r="A9" s="67" t="s">
        <v>1</v>
      </c>
      <c r="B9" s="68">
        <v>4020</v>
      </c>
      <c r="C9" s="141">
        <v>448</v>
      </c>
      <c r="D9" s="141">
        <v>733</v>
      </c>
      <c r="E9" s="141">
        <v>399</v>
      </c>
      <c r="F9" s="141">
        <v>733</v>
      </c>
      <c r="G9" s="141">
        <f t="shared" si="0"/>
        <v>334</v>
      </c>
      <c r="H9" s="141">
        <f t="shared" si="1"/>
        <v>183.70927318295739</v>
      </c>
    </row>
    <row r="10" spans="1:9" ht="49.5" customHeight="1">
      <c r="A10" s="67" t="s">
        <v>17</v>
      </c>
      <c r="B10" s="68">
        <v>4030</v>
      </c>
      <c r="C10" s="141">
        <v>129</v>
      </c>
      <c r="D10" s="141">
        <v>133</v>
      </c>
      <c r="E10" s="141">
        <v>100</v>
      </c>
      <c r="F10" s="141">
        <v>133</v>
      </c>
      <c r="G10" s="141">
        <f t="shared" si="0"/>
        <v>33</v>
      </c>
      <c r="H10" s="141">
        <f t="shared" si="1"/>
        <v>133</v>
      </c>
    </row>
    <row r="11" spans="1:9" ht="40.5" customHeight="1">
      <c r="A11" s="67" t="s">
        <v>2</v>
      </c>
      <c r="B11" s="68">
        <v>4040</v>
      </c>
      <c r="C11" s="141"/>
      <c r="D11" s="141">
        <v>25</v>
      </c>
      <c r="E11" s="141"/>
      <c r="F11" s="141">
        <v>25</v>
      </c>
      <c r="G11" s="141">
        <f t="shared" si="0"/>
        <v>25</v>
      </c>
      <c r="H11" s="145" t="e">
        <f t="shared" si="1"/>
        <v>#DIV/0!</v>
      </c>
    </row>
    <row r="12" spans="1:9" ht="51" customHeight="1">
      <c r="A12" s="67" t="s">
        <v>41</v>
      </c>
      <c r="B12" s="68">
        <v>4050</v>
      </c>
      <c r="C12" s="141">
        <v>23</v>
      </c>
      <c r="D12" s="141">
        <v>5</v>
      </c>
      <c r="E12" s="141"/>
      <c r="F12" s="141">
        <v>5</v>
      </c>
      <c r="G12" s="141">
        <f t="shared" si="0"/>
        <v>5</v>
      </c>
      <c r="H12" s="145" t="e">
        <f t="shared" si="1"/>
        <v>#DIV/0!</v>
      </c>
    </row>
    <row r="13" spans="1:9" ht="41.25" customHeight="1">
      <c r="A13" s="67" t="s">
        <v>103</v>
      </c>
      <c r="B13" s="68">
        <v>4060</v>
      </c>
      <c r="C13" s="141">
        <v>825</v>
      </c>
      <c r="D13" s="141">
        <v>205</v>
      </c>
      <c r="E13" s="141"/>
      <c r="F13" s="141">
        <v>205</v>
      </c>
      <c r="G13" s="141">
        <f t="shared" si="0"/>
        <v>205</v>
      </c>
      <c r="H13" s="145" t="e">
        <f t="shared" si="1"/>
        <v>#DIV/0!</v>
      </c>
    </row>
    <row r="14" spans="1:9">
      <c r="A14" s="41"/>
      <c r="B14" s="41"/>
      <c r="C14" s="41"/>
      <c r="D14" s="41"/>
      <c r="E14" s="41"/>
      <c r="F14" s="41"/>
      <c r="G14" s="41"/>
      <c r="H14" s="41"/>
    </row>
    <row r="15" spans="1:9">
      <c r="A15" s="41"/>
      <c r="B15" s="41"/>
      <c r="C15" s="41"/>
      <c r="D15" s="41"/>
      <c r="E15" s="41"/>
      <c r="F15" s="41"/>
      <c r="G15" s="41"/>
      <c r="H15" s="41"/>
    </row>
    <row r="16" spans="1:9" s="1" customFormat="1" ht="19.5" customHeight="1">
      <c r="A16" s="53"/>
      <c r="B16" s="42"/>
      <c r="C16" s="42"/>
      <c r="D16" s="42"/>
      <c r="E16" s="42"/>
      <c r="F16" s="42"/>
      <c r="G16" s="42"/>
      <c r="H16" s="42"/>
      <c r="I16" s="2"/>
    </row>
    <row r="17" spans="1:8" ht="27.75" customHeight="1">
      <c r="A17" s="94" t="s">
        <v>176</v>
      </c>
      <c r="B17" s="39"/>
      <c r="C17" s="176" t="s">
        <v>82</v>
      </c>
      <c r="D17" s="176"/>
      <c r="E17" s="40"/>
      <c r="F17" s="168" t="s">
        <v>182</v>
      </c>
      <c r="G17" s="177"/>
      <c r="H17" s="177"/>
    </row>
    <row r="18" spans="1:8" s="1" customFormat="1">
      <c r="A18" s="38" t="s">
        <v>45</v>
      </c>
      <c r="B18" s="41"/>
      <c r="C18" s="175" t="s">
        <v>46</v>
      </c>
      <c r="D18" s="175"/>
      <c r="E18" s="41"/>
      <c r="F18" s="93" t="s">
        <v>97</v>
      </c>
      <c r="G18" s="93"/>
      <c r="H18" s="93"/>
    </row>
    <row r="19" spans="1:8">
      <c r="A19" s="15"/>
    </row>
    <row r="20" spans="1:8">
      <c r="A20" s="15"/>
    </row>
    <row r="21" spans="1:8">
      <c r="A21" s="15"/>
    </row>
    <row r="22" spans="1:8">
      <c r="A22" s="15"/>
    </row>
    <row r="23" spans="1:8">
      <c r="A23" s="15"/>
    </row>
    <row r="24" spans="1:8">
      <c r="A24" s="15"/>
    </row>
    <row r="25" spans="1:8">
      <c r="A25" s="15"/>
    </row>
    <row r="26" spans="1:8">
      <c r="A26" s="15"/>
    </row>
    <row r="27" spans="1:8">
      <c r="A27" s="15"/>
    </row>
    <row r="28" spans="1:8">
      <c r="A28" s="15"/>
    </row>
    <row r="29" spans="1:8">
      <c r="A29" s="15"/>
    </row>
    <row r="30" spans="1:8">
      <c r="A30" s="15"/>
    </row>
    <row r="31" spans="1:8">
      <c r="A31" s="15"/>
    </row>
    <row r="32" spans="1:8">
      <c r="A32" s="15"/>
    </row>
    <row r="33" spans="1:1">
      <c r="A33" s="15"/>
    </row>
    <row r="34" spans="1:1">
      <c r="A34" s="15"/>
    </row>
    <row r="35" spans="1:1">
      <c r="A35" s="15"/>
    </row>
    <row r="36" spans="1:1">
      <c r="A36" s="15"/>
    </row>
    <row r="37" spans="1:1">
      <c r="A37" s="15"/>
    </row>
    <row r="38" spans="1:1">
      <c r="A38" s="15"/>
    </row>
    <row r="39" spans="1:1">
      <c r="A39" s="15"/>
    </row>
    <row r="40" spans="1:1">
      <c r="A40" s="15"/>
    </row>
    <row r="41" spans="1:1">
      <c r="A41" s="15"/>
    </row>
    <row r="42" spans="1:1">
      <c r="A42" s="15"/>
    </row>
    <row r="43" spans="1:1">
      <c r="A43" s="15"/>
    </row>
    <row r="44" spans="1:1">
      <c r="A44" s="15"/>
    </row>
    <row r="45" spans="1:1">
      <c r="A45" s="15"/>
    </row>
    <row r="46" spans="1:1">
      <c r="A46" s="15"/>
    </row>
    <row r="47" spans="1:1">
      <c r="A47" s="15"/>
    </row>
    <row r="48" spans="1:1">
      <c r="A48" s="15"/>
    </row>
    <row r="49" spans="1:1">
      <c r="A49" s="15"/>
    </row>
    <row r="50" spans="1:1">
      <c r="A50" s="15"/>
    </row>
    <row r="51" spans="1:1">
      <c r="A51" s="15"/>
    </row>
    <row r="52" spans="1:1">
      <c r="A52" s="15"/>
    </row>
    <row r="53" spans="1:1">
      <c r="A53" s="15"/>
    </row>
    <row r="54" spans="1:1">
      <c r="A54" s="15"/>
    </row>
    <row r="55" spans="1:1">
      <c r="A55" s="15"/>
    </row>
    <row r="56" spans="1:1">
      <c r="A56" s="15"/>
    </row>
    <row r="57" spans="1:1">
      <c r="A57" s="15"/>
    </row>
    <row r="58" spans="1:1">
      <c r="A58" s="15"/>
    </row>
    <row r="59" spans="1:1">
      <c r="A59" s="15"/>
    </row>
    <row r="60" spans="1:1">
      <c r="A60" s="15"/>
    </row>
    <row r="61" spans="1:1">
      <c r="A61" s="15"/>
    </row>
    <row r="62" spans="1:1">
      <c r="A62" s="15"/>
    </row>
    <row r="63" spans="1:1">
      <c r="A63" s="15"/>
    </row>
    <row r="64" spans="1:1">
      <c r="A64" s="15"/>
    </row>
    <row r="65" spans="1:1">
      <c r="A65" s="15"/>
    </row>
    <row r="66" spans="1:1">
      <c r="A66" s="15"/>
    </row>
    <row r="67" spans="1:1">
      <c r="A67" s="15"/>
    </row>
    <row r="68" spans="1:1">
      <c r="A68" s="15"/>
    </row>
    <row r="69" spans="1:1">
      <c r="A69" s="15"/>
    </row>
    <row r="70" spans="1:1">
      <c r="A70" s="15"/>
    </row>
    <row r="71" spans="1:1">
      <c r="A71" s="15"/>
    </row>
    <row r="72" spans="1:1">
      <c r="A72" s="15"/>
    </row>
    <row r="73" spans="1:1">
      <c r="A73" s="15"/>
    </row>
    <row r="74" spans="1:1">
      <c r="A74" s="15"/>
    </row>
    <row r="75" spans="1:1">
      <c r="A75" s="15"/>
    </row>
    <row r="76" spans="1:1">
      <c r="A76" s="15"/>
    </row>
    <row r="77" spans="1:1">
      <c r="A77" s="15"/>
    </row>
    <row r="78" spans="1:1">
      <c r="A78" s="15"/>
    </row>
    <row r="79" spans="1:1">
      <c r="A79" s="15"/>
    </row>
    <row r="80" spans="1:1">
      <c r="A80" s="15"/>
    </row>
    <row r="81" spans="1:1">
      <c r="A81" s="15"/>
    </row>
    <row r="82" spans="1:1">
      <c r="A82" s="15"/>
    </row>
    <row r="83" spans="1:1">
      <c r="A83" s="15"/>
    </row>
    <row r="84" spans="1:1">
      <c r="A84" s="15"/>
    </row>
    <row r="85" spans="1:1">
      <c r="A85" s="15"/>
    </row>
    <row r="86" spans="1:1">
      <c r="A86" s="15"/>
    </row>
    <row r="87" spans="1:1">
      <c r="A87" s="15"/>
    </row>
    <row r="88" spans="1:1">
      <c r="A88" s="15"/>
    </row>
    <row r="89" spans="1:1">
      <c r="A89" s="15"/>
    </row>
    <row r="90" spans="1:1">
      <c r="A90" s="15"/>
    </row>
    <row r="91" spans="1:1">
      <c r="A91" s="15"/>
    </row>
    <row r="92" spans="1:1">
      <c r="A92" s="15"/>
    </row>
    <row r="93" spans="1:1">
      <c r="A93" s="15"/>
    </row>
    <row r="94" spans="1:1">
      <c r="A94" s="15"/>
    </row>
    <row r="95" spans="1:1">
      <c r="A95" s="15"/>
    </row>
    <row r="96" spans="1:1">
      <c r="A96" s="15"/>
    </row>
    <row r="97" spans="1:1">
      <c r="A97" s="15"/>
    </row>
    <row r="98" spans="1:1">
      <c r="A98" s="15"/>
    </row>
    <row r="99" spans="1:1">
      <c r="A99" s="15"/>
    </row>
    <row r="100" spans="1:1">
      <c r="A100" s="15"/>
    </row>
    <row r="101" spans="1:1">
      <c r="A101" s="15"/>
    </row>
    <row r="102" spans="1:1">
      <c r="A102" s="15"/>
    </row>
    <row r="103" spans="1:1">
      <c r="A103" s="15"/>
    </row>
    <row r="104" spans="1:1">
      <c r="A104" s="15"/>
    </row>
    <row r="105" spans="1:1">
      <c r="A105" s="15"/>
    </row>
    <row r="106" spans="1:1">
      <c r="A106" s="15"/>
    </row>
    <row r="107" spans="1:1">
      <c r="A107" s="15"/>
    </row>
    <row r="108" spans="1:1">
      <c r="A108" s="15"/>
    </row>
    <row r="109" spans="1:1">
      <c r="A109" s="15"/>
    </row>
    <row r="110" spans="1:1">
      <c r="A110" s="15"/>
    </row>
    <row r="111" spans="1:1">
      <c r="A111" s="15"/>
    </row>
    <row r="112" spans="1:1">
      <c r="A112" s="15"/>
    </row>
    <row r="113" spans="1:1">
      <c r="A113" s="15"/>
    </row>
    <row r="114" spans="1:1">
      <c r="A114" s="15"/>
    </row>
    <row r="115" spans="1:1">
      <c r="A115" s="15"/>
    </row>
    <row r="116" spans="1:1">
      <c r="A116" s="15"/>
    </row>
    <row r="117" spans="1:1">
      <c r="A117" s="15"/>
    </row>
    <row r="118" spans="1:1">
      <c r="A118" s="15"/>
    </row>
    <row r="119" spans="1:1">
      <c r="A119" s="15"/>
    </row>
    <row r="120" spans="1:1">
      <c r="A120" s="15"/>
    </row>
    <row r="121" spans="1:1">
      <c r="A121" s="15"/>
    </row>
    <row r="122" spans="1:1">
      <c r="A122" s="15"/>
    </row>
    <row r="123" spans="1:1">
      <c r="A123" s="15"/>
    </row>
    <row r="124" spans="1:1">
      <c r="A124" s="15"/>
    </row>
    <row r="125" spans="1:1">
      <c r="A125" s="15"/>
    </row>
    <row r="126" spans="1:1">
      <c r="A126" s="15"/>
    </row>
    <row r="127" spans="1:1">
      <c r="A127" s="15"/>
    </row>
    <row r="128" spans="1:1">
      <c r="A128" s="15"/>
    </row>
    <row r="129" spans="1:1">
      <c r="A129" s="15"/>
    </row>
    <row r="130" spans="1:1">
      <c r="A130" s="15"/>
    </row>
    <row r="131" spans="1:1">
      <c r="A131" s="15"/>
    </row>
    <row r="132" spans="1:1">
      <c r="A132" s="15"/>
    </row>
    <row r="133" spans="1:1">
      <c r="A133" s="15"/>
    </row>
    <row r="134" spans="1:1">
      <c r="A134" s="15"/>
    </row>
    <row r="135" spans="1:1">
      <c r="A135" s="15"/>
    </row>
    <row r="136" spans="1:1">
      <c r="A136" s="15"/>
    </row>
    <row r="137" spans="1:1">
      <c r="A137" s="15"/>
    </row>
    <row r="138" spans="1:1">
      <c r="A138" s="15"/>
    </row>
    <row r="139" spans="1:1">
      <c r="A139" s="15"/>
    </row>
    <row r="140" spans="1:1">
      <c r="A140" s="15"/>
    </row>
    <row r="141" spans="1:1">
      <c r="A141" s="15"/>
    </row>
    <row r="142" spans="1:1">
      <c r="A142" s="15"/>
    </row>
    <row r="143" spans="1:1">
      <c r="A143" s="15"/>
    </row>
    <row r="144" spans="1:1">
      <c r="A144" s="15"/>
    </row>
    <row r="145" spans="1:1">
      <c r="A145" s="15"/>
    </row>
    <row r="146" spans="1:1">
      <c r="A146" s="15"/>
    </row>
    <row r="147" spans="1:1">
      <c r="A147" s="15"/>
    </row>
    <row r="148" spans="1:1">
      <c r="A148" s="15"/>
    </row>
    <row r="149" spans="1:1">
      <c r="A149" s="15"/>
    </row>
    <row r="150" spans="1:1">
      <c r="A150" s="15"/>
    </row>
    <row r="151" spans="1:1">
      <c r="A151" s="15"/>
    </row>
    <row r="152" spans="1:1">
      <c r="A152" s="15"/>
    </row>
    <row r="153" spans="1:1">
      <c r="A153" s="15"/>
    </row>
    <row r="154" spans="1:1">
      <c r="A154" s="15"/>
    </row>
    <row r="155" spans="1:1">
      <c r="A155" s="15"/>
    </row>
    <row r="156" spans="1:1">
      <c r="A156" s="15"/>
    </row>
    <row r="157" spans="1:1">
      <c r="A157" s="15"/>
    </row>
    <row r="158" spans="1:1">
      <c r="A158" s="15"/>
    </row>
    <row r="159" spans="1:1">
      <c r="A159" s="15"/>
    </row>
    <row r="160" spans="1:1">
      <c r="A160" s="15"/>
    </row>
    <row r="161" spans="1:1">
      <c r="A161" s="15"/>
    </row>
    <row r="162" spans="1:1">
      <c r="A162" s="15"/>
    </row>
    <row r="163" spans="1:1">
      <c r="A163" s="15"/>
    </row>
    <row r="164" spans="1:1">
      <c r="A164" s="15"/>
    </row>
    <row r="165" spans="1:1">
      <c r="A165" s="15"/>
    </row>
    <row r="166" spans="1:1">
      <c r="A166" s="15"/>
    </row>
    <row r="167" spans="1:1">
      <c r="A167" s="15"/>
    </row>
    <row r="168" spans="1:1">
      <c r="A168" s="15"/>
    </row>
    <row r="169" spans="1:1">
      <c r="A169" s="15"/>
    </row>
    <row r="170" spans="1:1">
      <c r="A170" s="15"/>
    </row>
    <row r="171" spans="1:1">
      <c r="A171" s="15"/>
    </row>
    <row r="172" spans="1:1">
      <c r="A172" s="15"/>
    </row>
    <row r="173" spans="1:1">
      <c r="A173" s="15"/>
    </row>
    <row r="174" spans="1:1">
      <c r="A174" s="15"/>
    </row>
    <row r="175" spans="1:1">
      <c r="A175" s="15"/>
    </row>
    <row r="176" spans="1:1">
      <c r="A176" s="15"/>
    </row>
    <row r="177" spans="1:1">
      <c r="A177" s="15"/>
    </row>
    <row r="178" spans="1:1">
      <c r="A178" s="15"/>
    </row>
    <row r="179" spans="1:1">
      <c r="A179" s="15"/>
    </row>
    <row r="180" spans="1:1">
      <c r="A180" s="15"/>
    </row>
    <row r="181" spans="1:1">
      <c r="A181" s="15"/>
    </row>
    <row r="182" spans="1:1">
      <c r="A182" s="15"/>
    </row>
    <row r="183" spans="1:1">
      <c r="A183" s="15"/>
    </row>
    <row r="184" spans="1:1">
      <c r="A184" s="15"/>
    </row>
  </sheetData>
  <mergeCells count="9">
    <mergeCell ref="A4:A5"/>
    <mergeCell ref="A2:H2"/>
    <mergeCell ref="B4:B5"/>
    <mergeCell ref="A3:H3"/>
    <mergeCell ref="C18:D18"/>
    <mergeCell ref="C4:D4"/>
    <mergeCell ref="E4:H4"/>
    <mergeCell ref="C17:D17"/>
    <mergeCell ref="F17:H17"/>
  </mergeCells>
  <phoneticPr fontId="0" type="noConversion"/>
  <pageMargins left="1.1811023622047245" right="0.39370078740157483" top="0.78740157480314965" bottom="0.78740157480314965" header="0.27559055118110237" footer="0.31496062992125984"/>
  <pageSetup paperSize="9" scale="54" firstPageNumber="9" orientation="landscape" useFirstPageNumber="1" r:id="rId1"/>
  <headerFooter alignWithMargins="0"/>
  <ignoredErrors>
    <ignoredError sqref="B8" numberStoredAsText="1"/>
    <ignoredError sqref="H7:H13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2:G238"/>
  <sheetViews>
    <sheetView tabSelected="1" workbookViewId="0">
      <selection activeCell="J40" sqref="J40"/>
    </sheetView>
  </sheetViews>
  <sheetFormatPr defaultRowHeight="18.75"/>
  <cols>
    <col min="1" max="1" width="67.5703125" style="2" customWidth="1"/>
    <col min="2" max="2" width="10.140625" style="62" customWidth="1"/>
    <col min="3" max="3" width="16" style="62" customWidth="1"/>
    <col min="4" max="4" width="17" style="62" customWidth="1"/>
    <col min="5" max="5" width="17.42578125" style="62" customWidth="1"/>
    <col min="6" max="6" width="19.140625" style="2" customWidth="1"/>
    <col min="7" max="7" width="18" style="2" customWidth="1"/>
    <col min="8" max="16384" width="9.140625" style="2"/>
  </cols>
  <sheetData>
    <row r="2" spans="1:7">
      <c r="A2" s="164" t="s">
        <v>260</v>
      </c>
      <c r="B2" s="164"/>
      <c r="C2" s="164"/>
      <c r="D2" s="164"/>
      <c r="E2" s="164"/>
      <c r="F2" s="164"/>
      <c r="G2" s="164"/>
    </row>
    <row r="3" spans="1:7">
      <c r="A3" s="10"/>
      <c r="B3" s="18"/>
      <c r="C3" s="10"/>
      <c r="D3" s="10"/>
      <c r="E3" s="18"/>
      <c r="F3" s="10"/>
      <c r="G3" s="10" t="s">
        <v>174</v>
      </c>
    </row>
    <row r="4" spans="1:7" ht="112.5" customHeight="1">
      <c r="A4" s="70" t="s">
        <v>95</v>
      </c>
      <c r="B4" s="71" t="s">
        <v>7</v>
      </c>
      <c r="C4" s="71" t="s">
        <v>169</v>
      </c>
      <c r="D4" s="71" t="s">
        <v>170</v>
      </c>
      <c r="E4" s="69" t="s">
        <v>171</v>
      </c>
      <c r="F4" s="71" t="s">
        <v>172</v>
      </c>
      <c r="G4" s="71" t="s">
        <v>173</v>
      </c>
    </row>
    <row r="5" spans="1:7" ht="18" customHeight="1">
      <c r="A5" s="70">
        <v>1</v>
      </c>
      <c r="B5" s="71">
        <v>2</v>
      </c>
      <c r="C5" s="71">
        <v>3</v>
      </c>
      <c r="D5" s="71">
        <v>4</v>
      </c>
      <c r="E5" s="71">
        <v>5</v>
      </c>
      <c r="F5" s="71">
        <v>6</v>
      </c>
      <c r="G5" s="71">
        <v>7</v>
      </c>
    </row>
    <row r="6" spans="1:7" s="123" customFormat="1" ht="37.5" customHeight="1">
      <c r="A6" s="122" t="s">
        <v>49</v>
      </c>
      <c r="B6" s="133">
        <v>4000</v>
      </c>
      <c r="C6" s="147"/>
      <c r="D6" s="133"/>
      <c r="E6" s="133"/>
      <c r="F6" s="133"/>
      <c r="G6" s="133"/>
    </row>
    <row r="7" spans="1:7" s="58" customFormat="1" ht="26.25" customHeight="1">
      <c r="A7" s="23" t="s">
        <v>1</v>
      </c>
      <c r="B7" s="133">
        <v>4020</v>
      </c>
      <c r="C7" s="102">
        <f>SUM(C8:C22)</f>
        <v>448</v>
      </c>
      <c r="D7" s="102">
        <f>SUM(D23:D32)</f>
        <v>399</v>
      </c>
      <c r="E7" s="102">
        <f>SUM(E23:E32)</f>
        <v>733</v>
      </c>
      <c r="F7" s="102">
        <f t="shared" ref="F7:F32" si="0">E7-C7</f>
        <v>285</v>
      </c>
      <c r="G7" s="102">
        <f t="shared" ref="G7:G32" si="1">E7-D7</f>
        <v>334</v>
      </c>
    </row>
    <row r="8" spans="1:7" s="58" customFormat="1" ht="21.75" customHeight="1">
      <c r="A8" s="124" t="s">
        <v>243</v>
      </c>
      <c r="B8" s="133"/>
      <c r="C8" s="101">
        <v>12</v>
      </c>
      <c r="D8" s="127"/>
      <c r="E8" s="127"/>
      <c r="F8" s="101">
        <f t="shared" ref="F8:F23" si="2">E8-C8</f>
        <v>-12</v>
      </c>
      <c r="G8" s="101">
        <f t="shared" ref="G8:G23" si="3">E8-D8</f>
        <v>0</v>
      </c>
    </row>
    <row r="9" spans="1:7" s="58" customFormat="1" ht="20.25" customHeight="1">
      <c r="A9" s="124" t="s">
        <v>244</v>
      </c>
      <c r="B9" s="133"/>
      <c r="C9" s="101">
        <v>9</v>
      </c>
      <c r="D9" s="127"/>
      <c r="E9" s="127"/>
      <c r="F9" s="101">
        <f t="shared" si="2"/>
        <v>-9</v>
      </c>
      <c r="G9" s="101">
        <f t="shared" si="3"/>
        <v>0</v>
      </c>
    </row>
    <row r="10" spans="1:7" s="58" customFormat="1" ht="20.25" customHeight="1">
      <c r="A10" s="124" t="s">
        <v>245</v>
      </c>
      <c r="B10" s="133"/>
      <c r="C10" s="101">
        <v>15</v>
      </c>
      <c r="D10" s="127"/>
      <c r="E10" s="127"/>
      <c r="F10" s="101">
        <f t="shared" si="2"/>
        <v>-15</v>
      </c>
      <c r="G10" s="101">
        <f t="shared" si="3"/>
        <v>0</v>
      </c>
    </row>
    <row r="11" spans="1:7" s="58" customFormat="1" ht="20.25" customHeight="1">
      <c r="A11" s="124" t="s">
        <v>246</v>
      </c>
      <c r="B11" s="133"/>
      <c r="C11" s="101">
        <v>84</v>
      </c>
      <c r="D11" s="127"/>
      <c r="E11" s="127"/>
      <c r="F11" s="101">
        <f t="shared" si="2"/>
        <v>-84</v>
      </c>
      <c r="G11" s="101">
        <f t="shared" si="3"/>
        <v>0</v>
      </c>
    </row>
    <row r="12" spans="1:7" s="58" customFormat="1" ht="20.25" customHeight="1">
      <c r="A12" s="124" t="s">
        <v>247</v>
      </c>
      <c r="B12" s="133"/>
      <c r="C12" s="101">
        <v>124</v>
      </c>
      <c r="D12" s="127"/>
      <c r="E12" s="127"/>
      <c r="F12" s="101">
        <f t="shared" si="2"/>
        <v>-124</v>
      </c>
      <c r="G12" s="101">
        <f t="shared" si="3"/>
        <v>0</v>
      </c>
    </row>
    <row r="13" spans="1:7" s="58" customFormat="1" ht="20.25" customHeight="1">
      <c r="A13" s="124" t="s">
        <v>248</v>
      </c>
      <c r="B13" s="133"/>
      <c r="C13" s="101">
        <v>9</v>
      </c>
      <c r="D13" s="127"/>
      <c r="E13" s="127"/>
      <c r="F13" s="101">
        <f t="shared" si="2"/>
        <v>-9</v>
      </c>
      <c r="G13" s="101">
        <f t="shared" si="3"/>
        <v>0</v>
      </c>
    </row>
    <row r="14" spans="1:7" s="58" customFormat="1" ht="20.25" customHeight="1">
      <c r="A14" s="124" t="s">
        <v>249</v>
      </c>
      <c r="B14" s="133"/>
      <c r="C14" s="101">
        <v>9</v>
      </c>
      <c r="D14" s="127"/>
      <c r="E14" s="127"/>
      <c r="F14" s="101">
        <f t="shared" si="2"/>
        <v>-9</v>
      </c>
      <c r="G14" s="101">
        <f t="shared" si="3"/>
        <v>0</v>
      </c>
    </row>
    <row r="15" spans="1:7" s="58" customFormat="1" ht="20.25" customHeight="1">
      <c r="A15" s="124" t="s">
        <v>250</v>
      </c>
      <c r="B15" s="133"/>
      <c r="C15" s="101">
        <v>27</v>
      </c>
      <c r="D15" s="127"/>
      <c r="E15" s="127"/>
      <c r="F15" s="101">
        <f t="shared" si="2"/>
        <v>-27</v>
      </c>
      <c r="G15" s="101">
        <f t="shared" si="3"/>
        <v>0</v>
      </c>
    </row>
    <row r="16" spans="1:7" s="58" customFormat="1" ht="20.25" customHeight="1">
      <c r="A16" s="124" t="s">
        <v>251</v>
      </c>
      <c r="B16" s="133"/>
      <c r="C16" s="101">
        <v>31</v>
      </c>
      <c r="D16" s="127"/>
      <c r="E16" s="127"/>
      <c r="F16" s="101">
        <f t="shared" si="2"/>
        <v>-31</v>
      </c>
      <c r="G16" s="101">
        <f t="shared" si="3"/>
        <v>0</v>
      </c>
    </row>
    <row r="17" spans="1:7" s="58" customFormat="1" ht="20.25" customHeight="1">
      <c r="A17" s="124" t="s">
        <v>252</v>
      </c>
      <c r="B17" s="133"/>
      <c r="C17" s="101">
        <v>20</v>
      </c>
      <c r="D17" s="127"/>
      <c r="E17" s="127"/>
      <c r="F17" s="101">
        <f t="shared" si="2"/>
        <v>-20</v>
      </c>
      <c r="G17" s="101">
        <f t="shared" si="3"/>
        <v>0</v>
      </c>
    </row>
    <row r="18" spans="1:7" s="58" customFormat="1" ht="20.25" customHeight="1">
      <c r="A18" s="124" t="s">
        <v>253</v>
      </c>
      <c r="B18" s="133"/>
      <c r="C18" s="101">
        <v>27</v>
      </c>
      <c r="D18" s="127"/>
      <c r="E18" s="127"/>
      <c r="F18" s="101">
        <f t="shared" si="2"/>
        <v>-27</v>
      </c>
      <c r="G18" s="101">
        <f t="shared" si="3"/>
        <v>0</v>
      </c>
    </row>
    <row r="19" spans="1:7" s="58" customFormat="1" ht="20.25" customHeight="1">
      <c r="A19" s="124" t="s">
        <v>254</v>
      </c>
      <c r="B19" s="133"/>
      <c r="C19" s="101">
        <v>12</v>
      </c>
      <c r="D19" s="127"/>
      <c r="E19" s="127"/>
      <c r="F19" s="101">
        <f t="shared" si="2"/>
        <v>-12</v>
      </c>
      <c r="G19" s="101">
        <f t="shared" si="3"/>
        <v>0</v>
      </c>
    </row>
    <row r="20" spans="1:7" s="58" customFormat="1" ht="20.25" customHeight="1">
      <c r="A20" s="124" t="s">
        <v>255</v>
      </c>
      <c r="B20" s="133"/>
      <c r="C20" s="101">
        <v>9</v>
      </c>
      <c r="D20" s="127"/>
      <c r="E20" s="127"/>
      <c r="F20" s="101">
        <f t="shared" si="2"/>
        <v>-9</v>
      </c>
      <c r="G20" s="101">
        <f t="shared" si="3"/>
        <v>0</v>
      </c>
    </row>
    <row r="21" spans="1:7" s="58" customFormat="1" ht="20.25" customHeight="1">
      <c r="A21" s="124" t="s">
        <v>256</v>
      </c>
      <c r="B21" s="133"/>
      <c r="C21" s="101">
        <v>10</v>
      </c>
      <c r="D21" s="127"/>
      <c r="E21" s="127"/>
      <c r="F21" s="101">
        <f t="shared" si="2"/>
        <v>-10</v>
      </c>
      <c r="G21" s="101">
        <f t="shared" si="3"/>
        <v>0</v>
      </c>
    </row>
    <row r="22" spans="1:7" s="58" customFormat="1" ht="20.25" customHeight="1">
      <c r="A22" s="124" t="s">
        <v>257</v>
      </c>
      <c r="B22" s="133"/>
      <c r="C22" s="101">
        <v>50</v>
      </c>
      <c r="D22" s="127"/>
      <c r="E22" s="127"/>
      <c r="F22" s="101">
        <f t="shared" si="2"/>
        <v>-50</v>
      </c>
      <c r="G22" s="101">
        <f t="shared" si="3"/>
        <v>0</v>
      </c>
    </row>
    <row r="23" spans="1:7" s="58" customFormat="1" ht="18" customHeight="1">
      <c r="A23" s="124" t="s">
        <v>230</v>
      </c>
      <c r="B23" s="133"/>
      <c r="C23" s="127"/>
      <c r="D23" s="101">
        <v>324</v>
      </c>
      <c r="E23" s="101">
        <v>317</v>
      </c>
      <c r="F23" s="101">
        <f t="shared" si="2"/>
        <v>317</v>
      </c>
      <c r="G23" s="101">
        <f t="shared" si="3"/>
        <v>-7</v>
      </c>
    </row>
    <row r="24" spans="1:7" s="58" customFormat="1" ht="20.25" customHeight="1">
      <c r="A24" s="124" t="s">
        <v>262</v>
      </c>
      <c r="B24" s="133"/>
      <c r="C24" s="127"/>
      <c r="D24" s="101"/>
      <c r="E24" s="101">
        <v>200</v>
      </c>
      <c r="F24" s="101">
        <f t="shared" si="0"/>
        <v>200</v>
      </c>
      <c r="G24" s="101">
        <f t="shared" si="1"/>
        <v>200</v>
      </c>
    </row>
    <row r="25" spans="1:7" s="58" customFormat="1" ht="20.25" customHeight="1">
      <c r="A25" s="124" t="s">
        <v>231</v>
      </c>
      <c r="B25" s="133"/>
      <c r="C25" s="127"/>
      <c r="D25" s="101"/>
      <c r="E25" s="101">
        <v>24</v>
      </c>
      <c r="F25" s="101">
        <f t="shared" si="0"/>
        <v>24</v>
      </c>
      <c r="G25" s="101">
        <f t="shared" si="1"/>
        <v>24</v>
      </c>
    </row>
    <row r="26" spans="1:7" s="58" customFormat="1" ht="20.25" customHeight="1">
      <c r="A26" s="124" t="s">
        <v>232</v>
      </c>
      <c r="B26" s="133"/>
      <c r="C26" s="127"/>
      <c r="D26" s="101">
        <v>15</v>
      </c>
      <c r="E26" s="101">
        <v>15</v>
      </c>
      <c r="F26" s="101">
        <f t="shared" si="0"/>
        <v>15</v>
      </c>
      <c r="G26" s="101">
        <f t="shared" si="1"/>
        <v>0</v>
      </c>
    </row>
    <row r="27" spans="1:7" s="58" customFormat="1" ht="19.5" customHeight="1">
      <c r="A27" s="124" t="s">
        <v>233</v>
      </c>
      <c r="B27" s="133"/>
      <c r="C27" s="127"/>
      <c r="D27" s="101">
        <v>10</v>
      </c>
      <c r="E27" s="101">
        <v>10</v>
      </c>
      <c r="F27" s="101">
        <f t="shared" si="0"/>
        <v>10</v>
      </c>
      <c r="G27" s="101">
        <f t="shared" si="1"/>
        <v>0</v>
      </c>
    </row>
    <row r="28" spans="1:7" s="58" customFormat="1" ht="20.25" customHeight="1">
      <c r="A28" s="124" t="s">
        <v>234</v>
      </c>
      <c r="B28" s="133"/>
      <c r="C28" s="127"/>
      <c r="D28" s="101"/>
      <c r="E28" s="101">
        <v>11</v>
      </c>
      <c r="F28" s="101">
        <f t="shared" si="0"/>
        <v>11</v>
      </c>
      <c r="G28" s="101">
        <f t="shared" si="1"/>
        <v>11</v>
      </c>
    </row>
    <row r="29" spans="1:7" s="58" customFormat="1" ht="19.5" customHeight="1">
      <c r="A29" s="124" t="s">
        <v>235</v>
      </c>
      <c r="B29" s="133"/>
      <c r="C29" s="127"/>
      <c r="D29" s="101">
        <v>50</v>
      </c>
      <c r="E29" s="101">
        <v>48</v>
      </c>
      <c r="F29" s="101">
        <f t="shared" si="0"/>
        <v>48</v>
      </c>
      <c r="G29" s="101">
        <f t="shared" si="1"/>
        <v>-2</v>
      </c>
    </row>
    <row r="30" spans="1:7" s="58" customFormat="1" ht="18.75" customHeight="1">
      <c r="A30" s="124" t="s">
        <v>236</v>
      </c>
      <c r="B30" s="133"/>
      <c r="C30" s="127"/>
      <c r="D30" s="101"/>
      <c r="E30" s="101">
        <v>10</v>
      </c>
      <c r="F30" s="101">
        <f t="shared" si="0"/>
        <v>10</v>
      </c>
      <c r="G30" s="101">
        <f t="shared" si="1"/>
        <v>10</v>
      </c>
    </row>
    <row r="31" spans="1:7" s="58" customFormat="1" ht="21" customHeight="1">
      <c r="A31" s="124" t="s">
        <v>237</v>
      </c>
      <c r="B31" s="133"/>
      <c r="C31" s="127"/>
      <c r="D31" s="101"/>
      <c r="E31" s="101">
        <v>60</v>
      </c>
      <c r="F31" s="101">
        <f t="shared" si="0"/>
        <v>60</v>
      </c>
      <c r="G31" s="101">
        <f t="shared" si="1"/>
        <v>60</v>
      </c>
    </row>
    <row r="32" spans="1:7" s="58" customFormat="1" ht="21" customHeight="1">
      <c r="A32" s="124" t="s">
        <v>238</v>
      </c>
      <c r="B32" s="133"/>
      <c r="C32" s="127"/>
      <c r="D32" s="101"/>
      <c r="E32" s="101">
        <v>38</v>
      </c>
      <c r="F32" s="101">
        <f t="shared" si="0"/>
        <v>38</v>
      </c>
      <c r="G32" s="101">
        <f t="shared" si="1"/>
        <v>38</v>
      </c>
    </row>
    <row r="33" spans="1:7" s="1" customFormat="1" ht="21" customHeight="1">
      <c r="A33" s="23" t="s">
        <v>17</v>
      </c>
      <c r="B33" s="133">
        <v>4030</v>
      </c>
      <c r="C33" s="102">
        <f>SUM(C34:C35)</f>
        <v>129</v>
      </c>
      <c r="D33" s="102">
        <f>SUM(D35:D35)</f>
        <v>100</v>
      </c>
      <c r="E33" s="102">
        <f>SUM(E35:E35)</f>
        <v>133</v>
      </c>
      <c r="F33" s="102">
        <f>E33-C33</f>
        <v>4</v>
      </c>
      <c r="G33" s="102">
        <f>E33-D33</f>
        <v>33</v>
      </c>
    </row>
    <row r="34" spans="1:7" s="1" customFormat="1" ht="21" customHeight="1">
      <c r="A34" s="124" t="s">
        <v>258</v>
      </c>
      <c r="B34" s="133"/>
      <c r="C34" s="101">
        <v>129</v>
      </c>
      <c r="D34" s="101"/>
      <c r="E34" s="101"/>
      <c r="F34" s="101">
        <f t="shared" ref="F34" si="4">E34-C34</f>
        <v>-129</v>
      </c>
      <c r="G34" s="101">
        <f t="shared" ref="G34" si="5">E34-D34</f>
        <v>0</v>
      </c>
    </row>
    <row r="35" spans="1:7" s="1" customFormat="1" ht="39.75" customHeight="1">
      <c r="A35" s="124" t="s">
        <v>242</v>
      </c>
      <c r="B35" s="133"/>
      <c r="C35" s="101"/>
      <c r="D35" s="101">
        <v>100</v>
      </c>
      <c r="E35" s="101">
        <v>133</v>
      </c>
      <c r="F35" s="101">
        <f t="shared" ref="F35" si="6">E35-C35</f>
        <v>133</v>
      </c>
      <c r="G35" s="101">
        <f t="shared" ref="G35" si="7">E35-D35</f>
        <v>33</v>
      </c>
    </row>
    <row r="36" spans="1:7" s="1" customFormat="1" ht="24" customHeight="1">
      <c r="A36" s="23" t="s">
        <v>2</v>
      </c>
      <c r="B36" s="133">
        <v>4040</v>
      </c>
      <c r="C36" s="77"/>
      <c r="D36" s="77"/>
      <c r="E36" s="102">
        <f>SUM(E37:E37)</f>
        <v>25</v>
      </c>
      <c r="F36" s="102">
        <f>E36-C36</f>
        <v>25</v>
      </c>
      <c r="G36" s="102">
        <f>E36-D36</f>
        <v>25</v>
      </c>
    </row>
    <row r="37" spans="1:7" s="1" customFormat="1" ht="39.75" customHeight="1">
      <c r="A37" s="124" t="s">
        <v>229</v>
      </c>
      <c r="B37" s="133"/>
      <c r="C37" s="126"/>
      <c r="D37" s="126"/>
      <c r="E37" s="101">
        <v>25</v>
      </c>
      <c r="F37" s="101">
        <f>E37-C37</f>
        <v>25</v>
      </c>
      <c r="G37" s="101">
        <f>E37-D37</f>
        <v>25</v>
      </c>
    </row>
    <row r="38" spans="1:7" s="1" customFormat="1" ht="38.25" customHeight="1">
      <c r="A38" s="23" t="s">
        <v>41</v>
      </c>
      <c r="B38" s="133">
        <v>4050</v>
      </c>
      <c r="C38" s="102">
        <f>SUM(C39:C40)</f>
        <v>23</v>
      </c>
      <c r="D38" s="102"/>
      <c r="E38" s="102">
        <f>SUM(E39:E40)</f>
        <v>5</v>
      </c>
      <c r="F38" s="102">
        <f t="shared" ref="F38:F43" si="8">E38-C38</f>
        <v>-18</v>
      </c>
      <c r="G38" s="102">
        <f t="shared" ref="G38:G43" si="9">E38-D38</f>
        <v>5</v>
      </c>
    </row>
    <row r="39" spans="1:7" s="1" customFormat="1" ht="36.75" customHeight="1">
      <c r="A39" s="124" t="s">
        <v>239</v>
      </c>
      <c r="B39" s="133"/>
      <c r="C39" s="126"/>
      <c r="D39" s="126"/>
      <c r="E39" s="101">
        <v>5</v>
      </c>
      <c r="F39" s="101">
        <f t="shared" ref="F39:F40" si="10">E39-C39</f>
        <v>5</v>
      </c>
      <c r="G39" s="101">
        <f t="shared" ref="G39:G40" si="11">E39-D39</f>
        <v>5</v>
      </c>
    </row>
    <row r="40" spans="1:7" s="1" customFormat="1" ht="18" customHeight="1">
      <c r="A40" s="124" t="s">
        <v>259</v>
      </c>
      <c r="B40" s="133"/>
      <c r="C40" s="101">
        <v>23</v>
      </c>
      <c r="D40" s="101"/>
      <c r="E40" s="101"/>
      <c r="F40" s="102">
        <f t="shared" si="10"/>
        <v>-23</v>
      </c>
      <c r="G40" s="102">
        <f t="shared" si="11"/>
        <v>0</v>
      </c>
    </row>
    <row r="41" spans="1:7" s="1" customFormat="1" ht="20.100000000000001" customHeight="1">
      <c r="A41" s="23" t="s">
        <v>103</v>
      </c>
      <c r="B41" s="133">
        <v>4060</v>
      </c>
      <c r="C41" s="102">
        <f>SUM(C42:C43)</f>
        <v>825</v>
      </c>
      <c r="D41" s="102"/>
      <c r="E41" s="102">
        <f>SUM(E42:E43)</f>
        <v>205</v>
      </c>
      <c r="F41" s="102">
        <f t="shared" si="8"/>
        <v>-620</v>
      </c>
      <c r="G41" s="102">
        <f t="shared" si="9"/>
        <v>205</v>
      </c>
    </row>
    <row r="42" spans="1:7" s="1" customFormat="1" ht="20.100000000000001" customHeight="1">
      <c r="A42" s="76" t="s">
        <v>240</v>
      </c>
      <c r="B42" s="71"/>
      <c r="C42" s="101">
        <v>825</v>
      </c>
      <c r="D42" s="101"/>
      <c r="E42" s="101">
        <v>203</v>
      </c>
      <c r="F42" s="101">
        <f t="shared" si="8"/>
        <v>-622</v>
      </c>
      <c r="G42" s="101">
        <f t="shared" si="9"/>
        <v>203</v>
      </c>
    </row>
    <row r="43" spans="1:7" s="1" customFormat="1" ht="38.25" customHeight="1">
      <c r="A43" s="76" t="s">
        <v>241</v>
      </c>
      <c r="B43" s="71"/>
      <c r="C43" s="101"/>
      <c r="D43" s="101"/>
      <c r="E43" s="101">
        <v>2</v>
      </c>
      <c r="F43" s="101">
        <f t="shared" si="8"/>
        <v>2</v>
      </c>
      <c r="G43" s="101">
        <f t="shared" si="9"/>
        <v>2</v>
      </c>
    </row>
    <row r="44" spans="1:7" s="58" customFormat="1" ht="20.100000000000001" customHeight="1">
      <c r="A44" s="79"/>
      <c r="B44" s="80"/>
      <c r="C44" s="81"/>
      <c r="D44" s="81"/>
      <c r="E44" s="81"/>
      <c r="F44" s="81"/>
      <c r="G44" s="81"/>
    </row>
    <row r="45" spans="1:7" ht="16.5" customHeight="1">
      <c r="A45" s="82"/>
      <c r="B45" s="83"/>
      <c r="C45" s="84"/>
      <c r="D45" s="85"/>
      <c r="E45" s="85"/>
      <c r="F45" s="85"/>
      <c r="G45" s="85"/>
    </row>
    <row r="46" spans="1:7" ht="20.100000000000001" customHeight="1">
      <c r="A46" s="132" t="s">
        <v>176</v>
      </c>
      <c r="B46" s="87"/>
      <c r="C46" s="162" t="s">
        <v>228</v>
      </c>
      <c r="D46" s="162"/>
      <c r="E46" s="162"/>
      <c r="F46" s="162"/>
      <c r="G46" s="88"/>
    </row>
    <row r="47" spans="1:7" s="1" customFormat="1" ht="20.100000000000001" customHeight="1">
      <c r="A47" s="83" t="s">
        <v>155</v>
      </c>
      <c r="B47" s="89"/>
      <c r="C47" s="163" t="s">
        <v>167</v>
      </c>
      <c r="D47" s="163"/>
      <c r="E47" s="163"/>
      <c r="F47" s="163"/>
      <c r="G47" s="90"/>
    </row>
    <row r="48" spans="1:7" ht="20.100000000000001" customHeight="1">
      <c r="A48" s="82"/>
      <c r="B48" s="83"/>
      <c r="C48" s="84"/>
      <c r="D48" s="85"/>
      <c r="E48" s="85"/>
      <c r="F48" s="85"/>
      <c r="G48" s="85"/>
    </row>
    <row r="49" spans="1:7">
      <c r="A49" s="82"/>
      <c r="B49" s="83"/>
      <c r="C49" s="84"/>
      <c r="D49" s="85"/>
      <c r="E49" s="85"/>
      <c r="F49" s="85"/>
      <c r="G49" s="85"/>
    </row>
    <row r="50" spans="1:7">
      <c r="A50" s="82"/>
      <c r="B50" s="83"/>
      <c r="C50" s="84"/>
      <c r="D50" s="85"/>
      <c r="E50" s="85"/>
      <c r="F50" s="85"/>
      <c r="G50" s="85"/>
    </row>
    <row r="51" spans="1:7">
      <c r="A51" s="9"/>
      <c r="C51" s="91"/>
      <c r="D51" s="92"/>
      <c r="E51" s="92"/>
      <c r="F51" s="92"/>
      <c r="G51" s="92"/>
    </row>
    <row r="52" spans="1:7">
      <c r="A52" s="9"/>
      <c r="C52" s="91"/>
      <c r="D52" s="92"/>
      <c r="E52" s="92"/>
      <c r="F52" s="92"/>
      <c r="G52" s="92"/>
    </row>
    <row r="53" spans="1:7">
      <c r="A53" s="9"/>
      <c r="C53" s="91"/>
      <c r="D53" s="92"/>
      <c r="E53" s="92"/>
      <c r="F53" s="92"/>
      <c r="G53" s="92"/>
    </row>
    <row r="54" spans="1:7">
      <c r="A54" s="9"/>
      <c r="C54" s="91"/>
      <c r="D54" s="92"/>
      <c r="E54" s="92"/>
      <c r="F54" s="92"/>
      <c r="G54" s="92"/>
    </row>
    <row r="55" spans="1:7">
      <c r="A55" s="9"/>
      <c r="C55" s="91"/>
      <c r="D55" s="92"/>
      <c r="E55" s="92"/>
      <c r="F55" s="92"/>
      <c r="G55" s="92"/>
    </row>
    <row r="56" spans="1:7">
      <c r="A56" s="9"/>
      <c r="C56" s="91"/>
      <c r="D56" s="92"/>
      <c r="E56" s="92"/>
      <c r="F56" s="92"/>
      <c r="G56" s="92"/>
    </row>
    <row r="57" spans="1:7">
      <c r="A57" s="9"/>
      <c r="C57" s="91"/>
      <c r="D57" s="92"/>
      <c r="E57" s="92"/>
      <c r="F57" s="92"/>
      <c r="G57" s="92"/>
    </row>
    <row r="58" spans="1:7">
      <c r="A58" s="9"/>
      <c r="C58" s="91"/>
      <c r="D58" s="92"/>
      <c r="E58" s="92"/>
      <c r="F58" s="92"/>
      <c r="G58" s="92"/>
    </row>
    <row r="59" spans="1:7">
      <c r="A59" s="9"/>
      <c r="C59" s="91"/>
      <c r="D59" s="92"/>
      <c r="E59" s="92"/>
      <c r="F59" s="92"/>
      <c r="G59" s="92"/>
    </row>
    <row r="60" spans="1:7">
      <c r="A60" s="9"/>
      <c r="C60" s="91"/>
      <c r="D60" s="92"/>
      <c r="E60" s="92"/>
      <c r="F60" s="92"/>
      <c r="G60" s="92"/>
    </row>
    <row r="61" spans="1:7">
      <c r="A61" s="9"/>
      <c r="C61" s="91"/>
      <c r="D61" s="92"/>
      <c r="E61" s="92"/>
      <c r="F61" s="92"/>
      <c r="G61" s="92"/>
    </row>
    <row r="62" spans="1:7">
      <c r="A62" s="9"/>
      <c r="C62" s="91"/>
      <c r="D62" s="92"/>
      <c r="E62" s="92"/>
      <c r="F62" s="92"/>
      <c r="G62" s="92"/>
    </row>
    <row r="63" spans="1:7">
      <c r="A63" s="9"/>
      <c r="C63" s="91"/>
      <c r="D63" s="92"/>
      <c r="E63" s="92"/>
      <c r="F63" s="92"/>
      <c r="G63" s="92"/>
    </row>
    <row r="64" spans="1:7">
      <c r="A64" s="9"/>
      <c r="C64" s="91"/>
      <c r="D64" s="92"/>
      <c r="E64" s="92"/>
      <c r="F64" s="92"/>
      <c r="G64" s="92"/>
    </row>
    <row r="65" spans="1:7">
      <c r="A65" s="9"/>
      <c r="C65" s="91"/>
      <c r="D65" s="92"/>
      <c r="E65" s="92"/>
      <c r="F65" s="92"/>
      <c r="G65" s="92"/>
    </row>
    <row r="66" spans="1:7">
      <c r="A66" s="9"/>
      <c r="C66" s="91"/>
      <c r="D66" s="92"/>
      <c r="E66" s="92"/>
      <c r="F66" s="92"/>
      <c r="G66" s="92"/>
    </row>
    <row r="67" spans="1:7">
      <c r="A67" s="9"/>
      <c r="C67" s="91"/>
      <c r="D67" s="92"/>
      <c r="E67" s="92"/>
      <c r="F67" s="92"/>
      <c r="G67" s="92"/>
    </row>
    <row r="68" spans="1:7">
      <c r="A68" s="9"/>
      <c r="C68" s="91"/>
      <c r="D68" s="92"/>
      <c r="E68" s="92"/>
      <c r="F68" s="92"/>
      <c r="G68" s="92"/>
    </row>
    <row r="69" spans="1:7">
      <c r="A69" s="9"/>
      <c r="C69" s="91"/>
      <c r="D69" s="92"/>
      <c r="E69" s="92"/>
      <c r="F69" s="92"/>
      <c r="G69" s="92"/>
    </row>
    <row r="70" spans="1:7">
      <c r="A70" s="9"/>
      <c r="C70" s="91"/>
      <c r="D70" s="92"/>
      <c r="E70" s="92"/>
      <c r="F70" s="92"/>
      <c r="G70" s="92"/>
    </row>
    <row r="71" spans="1:7">
      <c r="A71" s="9"/>
      <c r="C71" s="91"/>
      <c r="D71" s="92"/>
      <c r="E71" s="92"/>
      <c r="F71" s="92"/>
      <c r="G71" s="92"/>
    </row>
    <row r="72" spans="1:7">
      <c r="A72" s="15"/>
    </row>
    <row r="73" spans="1:7">
      <c r="A73" s="15"/>
    </row>
    <row r="74" spans="1:7">
      <c r="A74" s="15"/>
    </row>
    <row r="75" spans="1:7">
      <c r="A75" s="15"/>
    </row>
    <row r="76" spans="1:7">
      <c r="A76" s="15"/>
    </row>
    <row r="77" spans="1:7">
      <c r="A77" s="15"/>
    </row>
    <row r="78" spans="1:7">
      <c r="A78" s="15"/>
    </row>
    <row r="79" spans="1:7">
      <c r="A79" s="15"/>
    </row>
    <row r="80" spans="1:7">
      <c r="A80" s="15"/>
    </row>
    <row r="81" spans="1:1">
      <c r="A81" s="15"/>
    </row>
    <row r="82" spans="1:1">
      <c r="A82" s="15"/>
    </row>
    <row r="83" spans="1:1">
      <c r="A83" s="15"/>
    </row>
    <row r="84" spans="1:1">
      <c r="A84" s="15"/>
    </row>
    <row r="85" spans="1:1">
      <c r="A85" s="15"/>
    </row>
    <row r="86" spans="1:1">
      <c r="A86" s="15"/>
    </row>
    <row r="87" spans="1:1">
      <c r="A87" s="15"/>
    </row>
    <row r="88" spans="1:1">
      <c r="A88" s="15"/>
    </row>
    <row r="89" spans="1:1">
      <c r="A89" s="15"/>
    </row>
    <row r="90" spans="1:1">
      <c r="A90" s="15"/>
    </row>
    <row r="91" spans="1:1">
      <c r="A91" s="15"/>
    </row>
    <row r="92" spans="1:1">
      <c r="A92" s="15"/>
    </row>
    <row r="93" spans="1:1">
      <c r="A93" s="15"/>
    </row>
    <row r="94" spans="1:1">
      <c r="A94" s="15"/>
    </row>
    <row r="95" spans="1:1">
      <c r="A95" s="15"/>
    </row>
    <row r="96" spans="1:1">
      <c r="A96" s="15"/>
    </row>
    <row r="97" spans="1:1">
      <c r="A97" s="15"/>
    </row>
    <row r="98" spans="1:1">
      <c r="A98" s="15"/>
    </row>
    <row r="99" spans="1:1">
      <c r="A99" s="15"/>
    </row>
    <row r="100" spans="1:1">
      <c r="A100" s="15"/>
    </row>
    <row r="101" spans="1:1">
      <c r="A101" s="15"/>
    </row>
    <row r="102" spans="1:1">
      <c r="A102" s="15"/>
    </row>
    <row r="103" spans="1:1">
      <c r="A103" s="15"/>
    </row>
    <row r="104" spans="1:1">
      <c r="A104" s="15"/>
    </row>
    <row r="105" spans="1:1">
      <c r="A105" s="15"/>
    </row>
    <row r="106" spans="1:1">
      <c r="A106" s="15"/>
    </row>
    <row r="107" spans="1:1">
      <c r="A107" s="15"/>
    </row>
    <row r="108" spans="1:1">
      <c r="A108" s="15"/>
    </row>
    <row r="109" spans="1:1">
      <c r="A109" s="15"/>
    </row>
    <row r="110" spans="1:1">
      <c r="A110" s="15"/>
    </row>
    <row r="111" spans="1:1">
      <c r="A111" s="15"/>
    </row>
    <row r="112" spans="1:1">
      <c r="A112" s="15"/>
    </row>
    <row r="113" spans="1:1">
      <c r="A113" s="15"/>
    </row>
    <row r="114" spans="1:1">
      <c r="A114" s="15"/>
    </row>
    <row r="115" spans="1:1">
      <c r="A115" s="15"/>
    </row>
    <row r="116" spans="1:1">
      <c r="A116" s="15"/>
    </row>
    <row r="117" spans="1:1">
      <c r="A117" s="15"/>
    </row>
    <row r="118" spans="1:1">
      <c r="A118" s="15"/>
    </row>
    <row r="119" spans="1:1">
      <c r="A119" s="15"/>
    </row>
    <row r="120" spans="1:1">
      <c r="A120" s="15"/>
    </row>
    <row r="121" spans="1:1">
      <c r="A121" s="15"/>
    </row>
    <row r="122" spans="1:1">
      <c r="A122" s="15"/>
    </row>
    <row r="123" spans="1:1">
      <c r="A123" s="15"/>
    </row>
    <row r="124" spans="1:1">
      <c r="A124" s="15"/>
    </row>
    <row r="125" spans="1:1">
      <c r="A125" s="15"/>
    </row>
    <row r="126" spans="1:1">
      <c r="A126" s="15"/>
    </row>
    <row r="127" spans="1:1">
      <c r="A127" s="15"/>
    </row>
    <row r="128" spans="1:1">
      <c r="A128" s="15"/>
    </row>
    <row r="129" spans="1:1">
      <c r="A129" s="15"/>
    </row>
    <row r="130" spans="1:1">
      <c r="A130" s="15"/>
    </row>
    <row r="131" spans="1:1">
      <c r="A131" s="15"/>
    </row>
    <row r="132" spans="1:1">
      <c r="A132" s="15"/>
    </row>
    <row r="133" spans="1:1">
      <c r="A133" s="15"/>
    </row>
    <row r="134" spans="1:1">
      <c r="A134" s="15"/>
    </row>
    <row r="135" spans="1:1">
      <c r="A135" s="15"/>
    </row>
    <row r="136" spans="1:1">
      <c r="A136" s="15"/>
    </row>
    <row r="137" spans="1:1">
      <c r="A137" s="15"/>
    </row>
    <row r="138" spans="1:1">
      <c r="A138" s="15"/>
    </row>
    <row r="139" spans="1:1">
      <c r="A139" s="15"/>
    </row>
    <row r="140" spans="1:1">
      <c r="A140" s="15"/>
    </row>
    <row r="141" spans="1:1">
      <c r="A141" s="15"/>
    </row>
    <row r="142" spans="1:1">
      <c r="A142" s="15"/>
    </row>
    <row r="143" spans="1:1">
      <c r="A143" s="15"/>
    </row>
    <row r="144" spans="1:1">
      <c r="A144" s="15"/>
    </row>
    <row r="145" spans="1:1">
      <c r="A145" s="15"/>
    </row>
    <row r="146" spans="1:1">
      <c r="A146" s="15"/>
    </row>
    <row r="147" spans="1:1">
      <c r="A147" s="15"/>
    </row>
    <row r="148" spans="1:1">
      <c r="A148" s="15"/>
    </row>
    <row r="149" spans="1:1">
      <c r="A149" s="15"/>
    </row>
    <row r="150" spans="1:1">
      <c r="A150" s="15"/>
    </row>
    <row r="151" spans="1:1">
      <c r="A151" s="15"/>
    </row>
    <row r="152" spans="1:1">
      <c r="A152" s="15"/>
    </row>
    <row r="153" spans="1:1">
      <c r="A153" s="15"/>
    </row>
    <row r="154" spans="1:1">
      <c r="A154" s="15"/>
    </row>
    <row r="155" spans="1:1">
      <c r="A155" s="15"/>
    </row>
    <row r="156" spans="1:1">
      <c r="A156" s="15"/>
    </row>
    <row r="157" spans="1:1">
      <c r="A157" s="15"/>
    </row>
    <row r="158" spans="1:1">
      <c r="A158" s="15"/>
    </row>
    <row r="159" spans="1:1">
      <c r="A159" s="15"/>
    </row>
    <row r="160" spans="1:1">
      <c r="A160" s="15"/>
    </row>
    <row r="161" spans="1:1">
      <c r="A161" s="15"/>
    </row>
    <row r="162" spans="1:1">
      <c r="A162" s="15"/>
    </row>
    <row r="163" spans="1:1">
      <c r="A163" s="15"/>
    </row>
    <row r="164" spans="1:1">
      <c r="A164" s="15"/>
    </row>
    <row r="165" spans="1:1">
      <c r="A165" s="15"/>
    </row>
    <row r="166" spans="1:1">
      <c r="A166" s="15"/>
    </row>
    <row r="167" spans="1:1">
      <c r="A167" s="15"/>
    </row>
    <row r="168" spans="1:1">
      <c r="A168" s="15"/>
    </row>
    <row r="169" spans="1:1">
      <c r="A169" s="15"/>
    </row>
    <row r="170" spans="1:1">
      <c r="A170" s="15"/>
    </row>
    <row r="171" spans="1:1">
      <c r="A171" s="15"/>
    </row>
    <row r="172" spans="1:1">
      <c r="A172" s="15"/>
    </row>
    <row r="173" spans="1:1">
      <c r="A173" s="15"/>
    </row>
    <row r="174" spans="1:1">
      <c r="A174" s="15"/>
    </row>
    <row r="175" spans="1:1">
      <c r="A175" s="15"/>
    </row>
    <row r="176" spans="1:1">
      <c r="A176" s="15"/>
    </row>
    <row r="177" spans="1:1">
      <c r="A177" s="15"/>
    </row>
    <row r="178" spans="1:1">
      <c r="A178" s="15"/>
    </row>
    <row r="179" spans="1:1">
      <c r="A179" s="15"/>
    </row>
    <row r="180" spans="1:1">
      <c r="A180" s="15"/>
    </row>
    <row r="181" spans="1:1">
      <c r="A181" s="15"/>
    </row>
    <row r="182" spans="1:1">
      <c r="A182" s="15"/>
    </row>
    <row r="183" spans="1:1">
      <c r="A183" s="15"/>
    </row>
    <row r="184" spans="1:1">
      <c r="A184" s="15"/>
    </row>
    <row r="185" spans="1:1">
      <c r="A185" s="15"/>
    </row>
    <row r="186" spans="1:1">
      <c r="A186" s="15"/>
    </row>
    <row r="187" spans="1:1">
      <c r="A187" s="15"/>
    </row>
    <row r="188" spans="1:1">
      <c r="A188" s="15"/>
    </row>
    <row r="189" spans="1:1">
      <c r="A189" s="15"/>
    </row>
    <row r="190" spans="1:1">
      <c r="A190" s="15"/>
    </row>
    <row r="191" spans="1:1">
      <c r="A191" s="15"/>
    </row>
    <row r="192" spans="1:1">
      <c r="A192" s="15"/>
    </row>
    <row r="193" spans="1:1">
      <c r="A193" s="15"/>
    </row>
    <row r="194" spans="1:1">
      <c r="A194" s="15"/>
    </row>
    <row r="195" spans="1:1">
      <c r="A195" s="15"/>
    </row>
    <row r="196" spans="1:1">
      <c r="A196" s="15"/>
    </row>
    <row r="197" spans="1:1">
      <c r="A197" s="15"/>
    </row>
    <row r="198" spans="1:1">
      <c r="A198" s="15"/>
    </row>
    <row r="199" spans="1:1">
      <c r="A199" s="15"/>
    </row>
    <row r="200" spans="1:1">
      <c r="A200" s="15"/>
    </row>
    <row r="201" spans="1:1">
      <c r="A201" s="15"/>
    </row>
    <row r="202" spans="1:1">
      <c r="A202" s="15"/>
    </row>
    <row r="203" spans="1:1">
      <c r="A203" s="15"/>
    </row>
    <row r="204" spans="1:1">
      <c r="A204" s="15"/>
    </row>
    <row r="205" spans="1:1">
      <c r="A205" s="15"/>
    </row>
    <row r="206" spans="1:1">
      <c r="A206" s="15"/>
    </row>
    <row r="207" spans="1:1">
      <c r="A207" s="15"/>
    </row>
    <row r="208" spans="1:1">
      <c r="A208" s="15"/>
    </row>
    <row r="209" spans="1:1">
      <c r="A209" s="15"/>
    </row>
    <row r="210" spans="1:1">
      <c r="A210" s="15"/>
    </row>
    <row r="211" spans="1:1">
      <c r="A211" s="15"/>
    </row>
    <row r="212" spans="1:1">
      <c r="A212" s="15"/>
    </row>
    <row r="213" spans="1:1">
      <c r="A213" s="15"/>
    </row>
    <row r="214" spans="1:1">
      <c r="A214" s="15"/>
    </row>
    <row r="215" spans="1:1">
      <c r="A215" s="15"/>
    </row>
    <row r="216" spans="1:1">
      <c r="A216" s="15"/>
    </row>
    <row r="217" spans="1:1">
      <c r="A217" s="15"/>
    </row>
    <row r="218" spans="1:1">
      <c r="A218" s="15"/>
    </row>
    <row r="219" spans="1:1">
      <c r="A219" s="15"/>
    </row>
    <row r="220" spans="1:1">
      <c r="A220" s="15"/>
    </row>
    <row r="221" spans="1:1">
      <c r="A221" s="15"/>
    </row>
    <row r="222" spans="1:1">
      <c r="A222" s="15"/>
    </row>
    <row r="223" spans="1:1">
      <c r="A223" s="15"/>
    </row>
    <row r="224" spans="1:1">
      <c r="A224" s="15"/>
    </row>
    <row r="225" spans="1:1">
      <c r="A225" s="15"/>
    </row>
    <row r="226" spans="1:1">
      <c r="A226" s="15"/>
    </row>
    <row r="227" spans="1:1">
      <c r="A227" s="15"/>
    </row>
    <row r="228" spans="1:1">
      <c r="A228" s="15"/>
    </row>
    <row r="229" spans="1:1">
      <c r="A229" s="15"/>
    </row>
    <row r="230" spans="1:1">
      <c r="A230" s="15"/>
    </row>
    <row r="231" spans="1:1">
      <c r="A231" s="15"/>
    </row>
    <row r="232" spans="1:1">
      <c r="A232" s="15"/>
    </row>
    <row r="233" spans="1:1">
      <c r="A233" s="15"/>
    </row>
    <row r="234" spans="1:1">
      <c r="A234" s="15"/>
    </row>
    <row r="235" spans="1:1">
      <c r="A235" s="15"/>
    </row>
    <row r="236" spans="1:1">
      <c r="A236" s="15"/>
    </row>
    <row r="237" spans="1:1">
      <c r="A237" s="15"/>
    </row>
    <row r="238" spans="1:1">
      <c r="A238" s="15"/>
    </row>
  </sheetData>
  <mergeCells count="3">
    <mergeCell ref="C47:F47"/>
    <mergeCell ref="A2:G2"/>
    <mergeCell ref="C46:F4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99"/>
    <pageSetUpPr fitToPage="1"/>
  </sheetPr>
  <dimension ref="A2:H21"/>
  <sheetViews>
    <sheetView view="pageBreakPreview" zoomScale="60" zoomScaleNormal="75" workbookViewId="0">
      <selection activeCell="X18" sqref="X18"/>
    </sheetView>
  </sheetViews>
  <sheetFormatPr defaultRowHeight="12.75"/>
  <cols>
    <col min="1" max="1" width="39.42578125" customWidth="1"/>
    <col min="2" max="2" width="12.85546875" customWidth="1"/>
    <col min="3" max="3" width="19.7109375" customWidth="1"/>
    <col min="4" max="4" width="19" customWidth="1"/>
    <col min="5" max="5" width="16.28515625" customWidth="1"/>
    <col min="6" max="6" width="16.7109375" customWidth="1"/>
    <col min="7" max="7" width="12.85546875" customWidth="1"/>
    <col min="8" max="8" width="13.42578125" customWidth="1"/>
  </cols>
  <sheetData>
    <row r="2" spans="1:8" ht="18.75">
      <c r="H2" s="22" t="s">
        <v>153</v>
      </c>
    </row>
    <row r="3" spans="1:8" ht="18.75">
      <c r="A3" s="160" t="s">
        <v>140</v>
      </c>
      <c r="B3" s="160"/>
      <c r="C3" s="160"/>
      <c r="D3" s="160"/>
      <c r="E3" s="160"/>
      <c r="F3" s="160"/>
      <c r="G3" s="160"/>
      <c r="H3" s="160"/>
    </row>
    <row r="4" spans="1:8" ht="18.75">
      <c r="A4" s="174" t="s">
        <v>139</v>
      </c>
      <c r="B4" s="174"/>
      <c r="C4" s="174"/>
      <c r="D4" s="174"/>
      <c r="E4" s="174"/>
      <c r="F4" s="174"/>
      <c r="G4" s="174"/>
      <c r="H4" s="174"/>
    </row>
    <row r="5" spans="1:8" ht="45.75" customHeight="1">
      <c r="A5" s="172" t="s">
        <v>95</v>
      </c>
      <c r="B5" s="156" t="s">
        <v>7</v>
      </c>
      <c r="C5" s="156" t="s">
        <v>80</v>
      </c>
      <c r="D5" s="156"/>
      <c r="E5" s="170" t="s">
        <v>159</v>
      </c>
      <c r="F5" s="170"/>
      <c r="G5" s="170"/>
      <c r="H5" s="170"/>
    </row>
    <row r="6" spans="1:8" ht="65.25" customHeight="1">
      <c r="A6" s="173"/>
      <c r="B6" s="156"/>
      <c r="C6" s="5" t="s">
        <v>160</v>
      </c>
      <c r="D6" s="5" t="s">
        <v>161</v>
      </c>
      <c r="E6" s="5" t="s">
        <v>87</v>
      </c>
      <c r="F6" s="5" t="s">
        <v>83</v>
      </c>
      <c r="G6" s="20" t="s">
        <v>90</v>
      </c>
      <c r="H6" s="20" t="s">
        <v>91</v>
      </c>
    </row>
    <row r="7" spans="1:8" ht="18.75">
      <c r="A7" s="4">
        <v>1</v>
      </c>
      <c r="B7" s="5">
        <v>2</v>
      </c>
      <c r="C7" s="4">
        <v>3</v>
      </c>
      <c r="D7" s="5">
        <v>4</v>
      </c>
      <c r="E7" s="4">
        <v>5</v>
      </c>
      <c r="F7" s="5">
        <v>6</v>
      </c>
      <c r="G7" s="4">
        <v>7</v>
      </c>
      <c r="H7" s="5">
        <v>8</v>
      </c>
    </row>
    <row r="8" spans="1:8" ht="18.75">
      <c r="A8" s="180" t="s">
        <v>141</v>
      </c>
      <c r="B8" s="181"/>
      <c r="C8" s="181"/>
      <c r="D8" s="181"/>
      <c r="E8" s="181"/>
      <c r="F8" s="181"/>
      <c r="G8" s="181"/>
      <c r="H8" s="182"/>
    </row>
    <row r="9" spans="1:8" ht="45.75" customHeight="1">
      <c r="A9" s="28" t="s">
        <v>142</v>
      </c>
      <c r="B9" s="51">
        <v>6000</v>
      </c>
      <c r="C9" s="140">
        <f>SUM(C11:C12)</f>
        <v>0</v>
      </c>
      <c r="D9" s="140">
        <f>SUM(D11:D12)</f>
        <v>0</v>
      </c>
      <c r="E9" s="140">
        <f>SUM(E11:E12)</f>
        <v>0</v>
      </c>
      <c r="F9" s="140">
        <f>SUM(F11:F12)</f>
        <v>0</v>
      </c>
      <c r="G9" s="140">
        <f>F9-E9</f>
        <v>0</v>
      </c>
      <c r="H9" s="130" t="e">
        <f>(F9/E9)*100</f>
        <v>#DIV/0!</v>
      </c>
    </row>
    <row r="10" spans="1:8" ht="28.5" customHeight="1">
      <c r="A10" s="183" t="s">
        <v>143</v>
      </c>
      <c r="B10" s="184"/>
      <c r="C10" s="184"/>
      <c r="D10" s="184"/>
      <c r="E10" s="184"/>
      <c r="F10" s="184"/>
      <c r="G10" s="184"/>
      <c r="H10" s="185"/>
    </row>
    <row r="11" spans="1:8" ht="67.5" customHeight="1">
      <c r="A11" s="23" t="s">
        <v>144</v>
      </c>
      <c r="B11" s="51">
        <v>6010</v>
      </c>
      <c r="C11" s="63"/>
      <c r="D11" s="63"/>
      <c r="E11" s="63"/>
      <c r="F11" s="63"/>
      <c r="G11" s="63"/>
      <c r="H11" s="131" t="e">
        <f>(F11/E11)*100</f>
        <v>#DIV/0!</v>
      </c>
    </row>
    <row r="12" spans="1:8" ht="51" customHeight="1">
      <c r="A12" s="23" t="s">
        <v>145</v>
      </c>
      <c r="B12" s="52">
        <v>6020</v>
      </c>
      <c r="C12" s="63"/>
      <c r="D12" s="63"/>
      <c r="E12" s="63"/>
      <c r="F12" s="63"/>
      <c r="G12" s="63"/>
      <c r="H12" s="131" t="e">
        <f>(F12/E12)*100</f>
        <v>#DIV/0!</v>
      </c>
    </row>
    <row r="13" spans="1:8" ht="18.75">
      <c r="A13" s="41"/>
      <c r="B13" s="41"/>
      <c r="C13" s="41"/>
      <c r="D13" s="41"/>
      <c r="E13" s="41"/>
      <c r="F13" s="41"/>
      <c r="G13" s="41"/>
      <c r="H13" s="41"/>
    </row>
    <row r="14" spans="1:8" ht="18.75">
      <c r="A14" s="41"/>
      <c r="B14" s="41"/>
      <c r="C14" s="41"/>
      <c r="D14" s="41"/>
      <c r="E14" s="41"/>
      <c r="F14" s="41"/>
      <c r="G14" s="41"/>
      <c r="H14" s="41"/>
    </row>
    <row r="15" spans="1:8" ht="18.75">
      <c r="A15" s="53"/>
      <c r="B15" s="42"/>
      <c r="C15" s="42"/>
      <c r="D15" s="42"/>
      <c r="E15" s="42"/>
      <c r="F15" s="42"/>
      <c r="G15" s="42"/>
      <c r="H15" s="42"/>
    </row>
    <row r="16" spans="1:8" ht="18.75">
      <c r="A16" s="94" t="s">
        <v>176</v>
      </c>
      <c r="B16" s="39"/>
      <c r="C16" s="176" t="s">
        <v>82</v>
      </c>
      <c r="D16" s="176"/>
      <c r="E16" s="40"/>
      <c r="F16" s="168" t="s">
        <v>177</v>
      </c>
      <c r="G16" s="168"/>
      <c r="H16" s="168"/>
    </row>
    <row r="17" spans="1:8" ht="18.75">
      <c r="A17" s="38" t="s">
        <v>45</v>
      </c>
      <c r="B17" s="41"/>
      <c r="C17" s="175" t="s">
        <v>46</v>
      </c>
      <c r="D17" s="175"/>
      <c r="E17" s="41"/>
      <c r="F17" s="93" t="s">
        <v>183</v>
      </c>
      <c r="G17" s="93"/>
      <c r="H17" s="93"/>
    </row>
    <row r="18" spans="1:8">
      <c r="A18" s="54"/>
      <c r="B18" s="54"/>
      <c r="C18" s="54"/>
      <c r="D18" s="54"/>
      <c r="E18" s="54"/>
      <c r="F18" s="54"/>
      <c r="G18" s="54"/>
      <c r="H18" s="54"/>
    </row>
    <row r="19" spans="1:8" ht="29.25" customHeight="1">
      <c r="A19" s="178"/>
      <c r="B19" s="178"/>
      <c r="C19" s="178"/>
      <c r="D19" s="178"/>
      <c r="E19" s="178"/>
      <c r="F19" s="178"/>
      <c r="G19" s="178"/>
      <c r="H19" s="179"/>
    </row>
    <row r="20" spans="1:8">
      <c r="A20" s="54"/>
      <c r="B20" s="54"/>
      <c r="C20" s="54"/>
      <c r="D20" s="54"/>
      <c r="E20" s="54"/>
      <c r="F20" s="54"/>
      <c r="G20" s="54"/>
      <c r="H20" s="54"/>
    </row>
    <row r="21" spans="1:8">
      <c r="A21" s="54"/>
      <c r="B21" s="54"/>
      <c r="C21" s="54"/>
      <c r="D21" s="54"/>
      <c r="E21" s="54"/>
      <c r="F21" s="54"/>
      <c r="G21" s="54"/>
      <c r="H21" s="54"/>
    </row>
  </sheetData>
  <mergeCells count="12">
    <mergeCell ref="A19:H19"/>
    <mergeCell ref="A3:H3"/>
    <mergeCell ref="A4:H4"/>
    <mergeCell ref="A5:A6"/>
    <mergeCell ref="B5:B6"/>
    <mergeCell ref="C5:D5"/>
    <mergeCell ref="E5:H5"/>
    <mergeCell ref="A8:H8"/>
    <mergeCell ref="A10:H10"/>
    <mergeCell ref="C17:D17"/>
    <mergeCell ref="C16:D16"/>
    <mergeCell ref="F16:H16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ignoredErrors>
    <ignoredError sqref="H9 H11:H12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2:G249"/>
  <sheetViews>
    <sheetView workbookViewId="0">
      <selection activeCell="C23" sqref="C23:F23"/>
    </sheetView>
  </sheetViews>
  <sheetFormatPr defaultRowHeight="18.75"/>
  <cols>
    <col min="1" max="1" width="86.7109375" style="2" customWidth="1"/>
    <col min="2" max="2" width="14.85546875" style="62" customWidth="1"/>
    <col min="3" max="3" width="18.140625" style="62" customWidth="1"/>
    <col min="4" max="4" width="18" style="62" customWidth="1"/>
    <col min="5" max="5" width="18.5703125" style="62" customWidth="1"/>
    <col min="6" max="6" width="19.140625" style="2" customWidth="1"/>
    <col min="7" max="7" width="19.28515625" style="2" customWidth="1"/>
    <col min="8" max="16384" width="9.140625" style="2"/>
  </cols>
  <sheetData>
    <row r="2" spans="1:7">
      <c r="A2" s="164" t="s">
        <v>168</v>
      </c>
      <c r="B2" s="164"/>
      <c r="C2" s="164"/>
      <c r="D2" s="164"/>
      <c r="E2" s="164"/>
      <c r="F2" s="164"/>
      <c r="G2" s="164"/>
    </row>
    <row r="3" spans="1:7">
      <c r="A3" s="10"/>
      <c r="B3" s="18"/>
      <c r="C3" s="10"/>
      <c r="D3" s="10"/>
      <c r="E3" s="18"/>
      <c r="F3" s="10"/>
      <c r="G3" s="10" t="s">
        <v>174</v>
      </c>
    </row>
    <row r="4" spans="1:7" ht="93" customHeight="1">
      <c r="A4" s="70" t="s">
        <v>95</v>
      </c>
      <c r="B4" s="71" t="s">
        <v>7</v>
      </c>
      <c r="C4" s="71" t="s">
        <v>169</v>
      </c>
      <c r="D4" s="71" t="s">
        <v>170</v>
      </c>
      <c r="E4" s="69" t="s">
        <v>171</v>
      </c>
      <c r="F4" s="71" t="s">
        <v>172</v>
      </c>
      <c r="G4" s="71" t="s">
        <v>173</v>
      </c>
    </row>
    <row r="5" spans="1:7" ht="18" customHeight="1">
      <c r="A5" s="70">
        <v>1</v>
      </c>
      <c r="B5" s="71">
        <v>2</v>
      </c>
      <c r="C5" s="71">
        <v>3</v>
      </c>
      <c r="D5" s="71">
        <v>4</v>
      </c>
      <c r="E5" s="71">
        <v>5</v>
      </c>
      <c r="F5" s="71">
        <v>6</v>
      </c>
      <c r="G5" s="71">
        <v>7</v>
      </c>
    </row>
    <row r="6" spans="1:7" s="58" customFormat="1" ht="18.75" customHeight="1">
      <c r="A6" s="72"/>
      <c r="B6" s="73"/>
      <c r="C6" s="74"/>
      <c r="D6" s="74"/>
      <c r="E6" s="74"/>
      <c r="F6" s="74"/>
      <c r="G6" s="74"/>
    </row>
    <row r="7" spans="1:7" s="1" customFormat="1" ht="20.100000000000001" customHeight="1">
      <c r="A7" s="72"/>
      <c r="B7" s="75"/>
      <c r="C7" s="74"/>
      <c r="D7" s="74"/>
      <c r="E7" s="74"/>
      <c r="F7" s="74">
        <f>E7-C7</f>
        <v>0</v>
      </c>
      <c r="G7" s="74">
        <f>E7-D7</f>
        <v>0</v>
      </c>
    </row>
    <row r="8" spans="1:7" s="1" customFormat="1" ht="20.100000000000001" customHeight="1">
      <c r="A8" s="76"/>
      <c r="B8" s="71"/>
      <c r="C8" s="77"/>
      <c r="D8" s="77"/>
      <c r="E8" s="77"/>
      <c r="F8" s="74">
        <f t="shared" ref="F8:F20" si="0">E8-C8</f>
        <v>0</v>
      </c>
      <c r="G8" s="74">
        <f t="shared" ref="G8:G20" si="1">E8-D8</f>
        <v>0</v>
      </c>
    </row>
    <row r="9" spans="1:7" s="1" customFormat="1" ht="20.100000000000001" customHeight="1">
      <c r="A9" s="76"/>
      <c r="B9" s="71"/>
      <c r="C9" s="77"/>
      <c r="D9" s="77"/>
      <c r="E9" s="77"/>
      <c r="F9" s="74">
        <f t="shared" si="0"/>
        <v>0</v>
      </c>
      <c r="G9" s="74">
        <f t="shared" si="1"/>
        <v>0</v>
      </c>
    </row>
    <row r="10" spans="1:7" s="1" customFormat="1" ht="20.100000000000001" customHeight="1">
      <c r="A10" s="76"/>
      <c r="B10" s="71"/>
      <c r="C10" s="77"/>
      <c r="D10" s="77"/>
      <c r="E10" s="77"/>
      <c r="F10" s="74">
        <f t="shared" si="0"/>
        <v>0</v>
      </c>
      <c r="G10" s="74">
        <f t="shared" si="1"/>
        <v>0</v>
      </c>
    </row>
    <row r="11" spans="1:7" s="1" customFormat="1" ht="20.100000000000001" customHeight="1">
      <c r="A11" s="76"/>
      <c r="B11" s="71"/>
      <c r="C11" s="77"/>
      <c r="D11" s="77"/>
      <c r="E11" s="77"/>
      <c r="F11" s="74">
        <f t="shared" si="0"/>
        <v>0</v>
      </c>
      <c r="G11" s="74">
        <f t="shared" si="1"/>
        <v>0</v>
      </c>
    </row>
    <row r="12" spans="1:7" s="1" customFormat="1" ht="20.100000000000001" customHeight="1">
      <c r="A12" s="76"/>
      <c r="B12" s="71"/>
      <c r="C12" s="77"/>
      <c r="D12" s="77"/>
      <c r="E12" s="77"/>
      <c r="F12" s="74">
        <f t="shared" si="0"/>
        <v>0</v>
      </c>
      <c r="G12" s="74">
        <f t="shared" si="1"/>
        <v>0</v>
      </c>
    </row>
    <row r="13" spans="1:7" s="1" customFormat="1" ht="20.100000000000001" customHeight="1">
      <c r="A13" s="76"/>
      <c r="B13" s="71"/>
      <c r="C13" s="77"/>
      <c r="D13" s="77"/>
      <c r="E13" s="77"/>
      <c r="F13" s="74">
        <f t="shared" si="0"/>
        <v>0</v>
      </c>
      <c r="G13" s="74">
        <f t="shared" si="1"/>
        <v>0</v>
      </c>
    </row>
    <row r="14" spans="1:7" s="58" customFormat="1" ht="20.100000000000001" customHeight="1">
      <c r="A14" s="72"/>
      <c r="B14" s="73"/>
      <c r="C14" s="74"/>
      <c r="D14" s="74"/>
      <c r="E14" s="74"/>
      <c r="F14" s="74">
        <f t="shared" si="0"/>
        <v>0</v>
      </c>
      <c r="G14" s="74">
        <f t="shared" si="1"/>
        <v>0</v>
      </c>
    </row>
    <row r="15" spans="1:7" ht="20.100000000000001" customHeight="1">
      <c r="A15" s="76"/>
      <c r="B15" s="78"/>
      <c r="C15" s="77"/>
      <c r="D15" s="77"/>
      <c r="E15" s="77"/>
      <c r="F15" s="74">
        <f t="shared" si="0"/>
        <v>0</v>
      </c>
      <c r="G15" s="74">
        <f t="shared" si="1"/>
        <v>0</v>
      </c>
    </row>
    <row r="16" spans="1:7" ht="20.100000000000001" customHeight="1">
      <c r="A16" s="76"/>
      <c r="B16" s="78"/>
      <c r="C16" s="77"/>
      <c r="D16" s="77"/>
      <c r="E16" s="77"/>
      <c r="F16" s="74">
        <f t="shared" si="0"/>
        <v>0</v>
      </c>
      <c r="G16" s="74">
        <f t="shared" si="1"/>
        <v>0</v>
      </c>
    </row>
    <row r="17" spans="1:7" ht="20.100000000000001" customHeight="1">
      <c r="A17" s="76"/>
      <c r="B17" s="78"/>
      <c r="C17" s="77"/>
      <c r="D17" s="77"/>
      <c r="E17" s="77"/>
      <c r="F17" s="74">
        <f t="shared" si="0"/>
        <v>0</v>
      </c>
      <c r="G17" s="74">
        <f t="shared" si="1"/>
        <v>0</v>
      </c>
    </row>
    <row r="18" spans="1:7" s="58" customFormat="1" ht="20.100000000000001" customHeight="1">
      <c r="A18" s="72"/>
      <c r="B18" s="73"/>
      <c r="C18" s="74"/>
      <c r="D18" s="74"/>
      <c r="E18" s="74"/>
      <c r="F18" s="74">
        <f t="shared" si="0"/>
        <v>0</v>
      </c>
      <c r="G18" s="74">
        <f t="shared" si="1"/>
        <v>0</v>
      </c>
    </row>
    <row r="19" spans="1:7" s="1" customFormat="1" ht="20.100000000000001" customHeight="1">
      <c r="A19" s="76"/>
      <c r="B19" s="78"/>
      <c r="C19" s="77"/>
      <c r="D19" s="77"/>
      <c r="E19" s="77"/>
      <c r="F19" s="74">
        <f t="shared" si="0"/>
        <v>0</v>
      </c>
      <c r="G19" s="74">
        <f t="shared" si="1"/>
        <v>0</v>
      </c>
    </row>
    <row r="20" spans="1:7" s="1" customFormat="1" ht="20.100000000000001" customHeight="1">
      <c r="A20" s="76"/>
      <c r="B20" s="78"/>
      <c r="C20" s="77"/>
      <c r="D20" s="77"/>
      <c r="E20" s="77"/>
      <c r="F20" s="74">
        <f t="shared" si="0"/>
        <v>0</v>
      </c>
      <c r="G20" s="74">
        <f t="shared" si="1"/>
        <v>0</v>
      </c>
    </row>
    <row r="21" spans="1:7" s="58" customFormat="1" ht="20.100000000000001" customHeight="1">
      <c r="A21" s="79"/>
      <c r="B21" s="80"/>
      <c r="C21" s="81"/>
      <c r="D21" s="81"/>
      <c r="E21" s="81"/>
      <c r="F21" s="81"/>
      <c r="G21" s="81"/>
    </row>
    <row r="22" spans="1:7" ht="16.5" customHeight="1">
      <c r="A22" s="82"/>
      <c r="B22" s="83"/>
      <c r="C22" s="84"/>
      <c r="D22" s="85"/>
      <c r="E22" s="85"/>
      <c r="F22" s="85"/>
      <c r="G22" s="85"/>
    </row>
    <row r="23" spans="1:7" ht="20.100000000000001" customHeight="1">
      <c r="A23" s="86" t="s">
        <v>154</v>
      </c>
      <c r="B23" s="87"/>
      <c r="C23" s="162" t="s">
        <v>166</v>
      </c>
      <c r="D23" s="162"/>
      <c r="E23" s="162"/>
      <c r="F23" s="162"/>
      <c r="G23" s="88"/>
    </row>
    <row r="24" spans="1:7" s="1" customFormat="1" ht="20.100000000000001" customHeight="1">
      <c r="A24" s="83" t="s">
        <v>155</v>
      </c>
      <c r="B24" s="89"/>
      <c r="C24" s="163" t="s">
        <v>167</v>
      </c>
      <c r="D24" s="163"/>
      <c r="E24" s="163"/>
      <c r="F24" s="163"/>
      <c r="G24" s="90"/>
    </row>
    <row r="25" spans="1:7" ht="20.100000000000001" customHeight="1">
      <c r="A25" s="82"/>
      <c r="B25" s="83"/>
      <c r="C25" s="84"/>
      <c r="D25" s="85"/>
      <c r="E25" s="85"/>
      <c r="F25" s="85"/>
      <c r="G25" s="85"/>
    </row>
    <row r="26" spans="1:7">
      <c r="A26" s="82"/>
      <c r="B26" s="83"/>
      <c r="C26" s="84"/>
      <c r="D26" s="85"/>
      <c r="E26" s="85"/>
      <c r="F26" s="85"/>
      <c r="G26" s="85"/>
    </row>
    <row r="27" spans="1:7">
      <c r="A27" s="82"/>
      <c r="B27" s="83"/>
      <c r="C27" s="84"/>
      <c r="D27" s="85"/>
      <c r="E27" s="85"/>
      <c r="F27" s="85"/>
      <c r="G27" s="85"/>
    </row>
    <row r="28" spans="1:7">
      <c r="A28" s="82"/>
      <c r="B28" s="83"/>
      <c r="C28" s="84"/>
      <c r="D28" s="85"/>
      <c r="E28" s="85"/>
      <c r="F28" s="85"/>
      <c r="G28" s="85"/>
    </row>
    <row r="29" spans="1:7">
      <c r="A29" s="82"/>
      <c r="B29" s="83"/>
      <c r="C29" s="84"/>
      <c r="D29" s="85"/>
      <c r="E29" s="85"/>
      <c r="F29" s="85"/>
      <c r="G29" s="85"/>
    </row>
    <row r="30" spans="1:7">
      <c r="A30" s="82"/>
      <c r="B30" s="83"/>
      <c r="C30" s="84"/>
      <c r="D30" s="85"/>
      <c r="E30" s="85"/>
      <c r="F30" s="85"/>
      <c r="G30" s="85"/>
    </row>
    <row r="31" spans="1:7">
      <c r="A31" s="82"/>
      <c r="B31" s="83"/>
      <c r="C31" s="84"/>
      <c r="D31" s="85"/>
      <c r="E31" s="85"/>
      <c r="F31" s="85"/>
      <c r="G31" s="85"/>
    </row>
    <row r="32" spans="1:7">
      <c r="A32" s="82"/>
      <c r="B32" s="83"/>
      <c r="C32" s="84"/>
      <c r="D32" s="85"/>
      <c r="E32" s="85"/>
      <c r="F32" s="85"/>
      <c r="G32" s="85"/>
    </row>
    <row r="33" spans="1:7">
      <c r="A33" s="82"/>
      <c r="B33" s="83"/>
      <c r="C33" s="84"/>
      <c r="D33" s="85"/>
      <c r="E33" s="85"/>
      <c r="F33" s="85"/>
      <c r="G33" s="85"/>
    </row>
    <row r="34" spans="1:7">
      <c r="A34" s="82"/>
      <c r="B34" s="83"/>
      <c r="C34" s="84"/>
      <c r="D34" s="85"/>
      <c r="E34" s="85"/>
      <c r="F34" s="85"/>
      <c r="G34" s="85"/>
    </row>
    <row r="35" spans="1:7">
      <c r="A35" s="82"/>
      <c r="B35" s="83"/>
      <c r="C35" s="84"/>
      <c r="D35" s="85"/>
      <c r="E35" s="85"/>
      <c r="F35" s="85"/>
      <c r="G35" s="85"/>
    </row>
    <row r="36" spans="1:7">
      <c r="A36" s="82"/>
      <c r="B36" s="83"/>
      <c r="C36" s="84"/>
      <c r="D36" s="85"/>
      <c r="E36" s="85"/>
      <c r="F36" s="85"/>
      <c r="G36" s="85"/>
    </row>
    <row r="37" spans="1:7">
      <c r="A37" s="82"/>
      <c r="B37" s="83"/>
      <c r="C37" s="84"/>
      <c r="D37" s="85"/>
      <c r="E37" s="85"/>
      <c r="F37" s="85"/>
      <c r="G37" s="85"/>
    </row>
    <row r="38" spans="1:7">
      <c r="A38" s="82"/>
      <c r="B38" s="83"/>
      <c r="C38" s="84"/>
      <c r="D38" s="85"/>
      <c r="E38" s="85"/>
      <c r="F38" s="85"/>
      <c r="G38" s="85"/>
    </row>
    <row r="39" spans="1:7">
      <c r="A39" s="82"/>
      <c r="B39" s="83"/>
      <c r="C39" s="84"/>
      <c r="D39" s="85"/>
      <c r="E39" s="85"/>
      <c r="F39" s="85"/>
      <c r="G39" s="85"/>
    </row>
    <row r="40" spans="1:7">
      <c r="A40" s="82"/>
      <c r="B40" s="83"/>
      <c r="C40" s="84"/>
      <c r="D40" s="85"/>
      <c r="E40" s="85"/>
      <c r="F40" s="85"/>
      <c r="G40" s="85"/>
    </row>
    <row r="41" spans="1:7">
      <c r="A41" s="82"/>
      <c r="B41" s="83"/>
      <c r="C41" s="84"/>
      <c r="D41" s="85"/>
      <c r="E41" s="85"/>
      <c r="F41" s="85"/>
      <c r="G41" s="85"/>
    </row>
    <row r="42" spans="1:7">
      <c r="A42" s="82"/>
      <c r="B42" s="83"/>
      <c r="C42" s="84"/>
      <c r="D42" s="85"/>
      <c r="E42" s="85"/>
      <c r="F42" s="85"/>
      <c r="G42" s="85"/>
    </row>
    <row r="43" spans="1:7">
      <c r="A43" s="82"/>
      <c r="B43" s="83"/>
      <c r="C43" s="84"/>
      <c r="D43" s="85"/>
      <c r="E43" s="85"/>
      <c r="F43" s="85"/>
      <c r="G43" s="85"/>
    </row>
    <row r="44" spans="1:7">
      <c r="A44" s="82"/>
      <c r="B44" s="83"/>
      <c r="C44" s="84"/>
      <c r="D44" s="85"/>
      <c r="E44" s="85"/>
      <c r="F44" s="85"/>
      <c r="G44" s="85"/>
    </row>
    <row r="45" spans="1:7">
      <c r="A45" s="82"/>
      <c r="B45" s="83"/>
      <c r="C45" s="84"/>
      <c r="D45" s="85"/>
      <c r="E45" s="85"/>
      <c r="F45" s="85"/>
      <c r="G45" s="85"/>
    </row>
    <row r="46" spans="1:7">
      <c r="A46" s="82"/>
      <c r="B46" s="83"/>
      <c r="C46" s="84"/>
      <c r="D46" s="85"/>
      <c r="E46" s="85"/>
      <c r="F46" s="85"/>
      <c r="G46" s="85"/>
    </row>
    <row r="47" spans="1:7">
      <c r="A47" s="82"/>
      <c r="B47" s="83"/>
      <c r="C47" s="84"/>
      <c r="D47" s="85"/>
      <c r="E47" s="85"/>
      <c r="F47" s="85"/>
      <c r="G47" s="85"/>
    </row>
    <row r="48" spans="1:7">
      <c r="A48" s="82"/>
      <c r="B48" s="83"/>
      <c r="C48" s="84"/>
      <c r="D48" s="85"/>
      <c r="E48" s="85"/>
      <c r="F48" s="85"/>
      <c r="G48" s="85"/>
    </row>
    <row r="49" spans="1:7">
      <c r="A49" s="82"/>
      <c r="B49" s="83"/>
      <c r="C49" s="84"/>
      <c r="D49" s="85"/>
      <c r="E49" s="85"/>
      <c r="F49" s="85"/>
      <c r="G49" s="85"/>
    </row>
    <row r="50" spans="1:7">
      <c r="A50" s="82"/>
      <c r="B50" s="83"/>
      <c r="C50" s="84"/>
      <c r="D50" s="85"/>
      <c r="E50" s="85"/>
      <c r="F50" s="85"/>
      <c r="G50" s="85"/>
    </row>
    <row r="51" spans="1:7">
      <c r="A51" s="82"/>
      <c r="B51" s="83"/>
      <c r="C51" s="84"/>
      <c r="D51" s="85"/>
      <c r="E51" s="85"/>
      <c r="F51" s="85"/>
      <c r="G51" s="85"/>
    </row>
    <row r="52" spans="1:7">
      <c r="A52" s="82"/>
      <c r="B52" s="83"/>
      <c r="C52" s="84"/>
      <c r="D52" s="85"/>
      <c r="E52" s="85"/>
      <c r="F52" s="85"/>
      <c r="G52" s="85"/>
    </row>
    <row r="53" spans="1:7">
      <c r="A53" s="82"/>
      <c r="B53" s="83"/>
      <c r="C53" s="84"/>
      <c r="D53" s="85"/>
      <c r="E53" s="85"/>
      <c r="F53" s="85"/>
      <c r="G53" s="85"/>
    </row>
    <row r="54" spans="1:7">
      <c r="A54" s="82"/>
      <c r="B54" s="83"/>
      <c r="C54" s="84"/>
      <c r="D54" s="85"/>
      <c r="E54" s="85"/>
      <c r="F54" s="85"/>
      <c r="G54" s="85"/>
    </row>
    <row r="55" spans="1:7">
      <c r="A55" s="82"/>
      <c r="B55" s="83"/>
      <c r="C55" s="84"/>
      <c r="D55" s="85"/>
      <c r="E55" s="85"/>
      <c r="F55" s="85"/>
      <c r="G55" s="85"/>
    </row>
    <row r="56" spans="1:7">
      <c r="A56" s="82"/>
      <c r="B56" s="83"/>
      <c r="C56" s="84"/>
      <c r="D56" s="85"/>
      <c r="E56" s="85"/>
      <c r="F56" s="85"/>
      <c r="G56" s="85"/>
    </row>
    <row r="57" spans="1:7">
      <c r="A57" s="82"/>
      <c r="B57" s="83"/>
      <c r="C57" s="84"/>
      <c r="D57" s="85"/>
      <c r="E57" s="85"/>
      <c r="F57" s="85"/>
      <c r="G57" s="85"/>
    </row>
    <row r="58" spans="1:7">
      <c r="A58" s="82"/>
      <c r="B58" s="83"/>
      <c r="C58" s="84"/>
      <c r="D58" s="85"/>
      <c r="E58" s="85"/>
      <c r="F58" s="85"/>
      <c r="G58" s="85"/>
    </row>
    <row r="59" spans="1:7">
      <c r="A59" s="82"/>
      <c r="B59" s="83"/>
      <c r="C59" s="84"/>
      <c r="D59" s="85"/>
      <c r="E59" s="85"/>
      <c r="F59" s="85"/>
      <c r="G59" s="85"/>
    </row>
    <row r="60" spans="1:7">
      <c r="A60" s="9"/>
      <c r="C60" s="91"/>
      <c r="D60" s="92"/>
      <c r="E60" s="92"/>
      <c r="F60" s="92"/>
      <c r="G60" s="92"/>
    </row>
    <row r="61" spans="1:7">
      <c r="A61" s="9"/>
      <c r="C61" s="91"/>
      <c r="D61" s="92"/>
      <c r="E61" s="92"/>
      <c r="F61" s="92"/>
      <c r="G61" s="92"/>
    </row>
    <row r="62" spans="1:7">
      <c r="A62" s="9"/>
      <c r="C62" s="91"/>
      <c r="D62" s="92"/>
      <c r="E62" s="92"/>
      <c r="F62" s="92"/>
      <c r="G62" s="92"/>
    </row>
    <row r="63" spans="1:7">
      <c r="A63" s="9"/>
      <c r="C63" s="91"/>
      <c r="D63" s="92"/>
      <c r="E63" s="92"/>
      <c r="F63" s="92"/>
      <c r="G63" s="92"/>
    </row>
    <row r="64" spans="1:7">
      <c r="A64" s="9"/>
      <c r="C64" s="91"/>
      <c r="D64" s="92"/>
      <c r="E64" s="92"/>
      <c r="F64" s="92"/>
      <c r="G64" s="92"/>
    </row>
    <row r="65" spans="1:7">
      <c r="A65" s="9"/>
      <c r="C65" s="91"/>
      <c r="D65" s="92"/>
      <c r="E65" s="92"/>
      <c r="F65" s="92"/>
      <c r="G65" s="92"/>
    </row>
    <row r="66" spans="1:7">
      <c r="A66" s="9"/>
      <c r="C66" s="91"/>
      <c r="D66" s="92"/>
      <c r="E66" s="92"/>
      <c r="F66" s="92"/>
      <c r="G66" s="92"/>
    </row>
    <row r="67" spans="1:7">
      <c r="A67" s="9"/>
      <c r="C67" s="91"/>
      <c r="D67" s="92"/>
      <c r="E67" s="92"/>
      <c r="F67" s="92"/>
      <c r="G67" s="92"/>
    </row>
    <row r="68" spans="1:7">
      <c r="A68" s="9"/>
      <c r="C68" s="91"/>
      <c r="D68" s="92"/>
      <c r="E68" s="92"/>
      <c r="F68" s="92"/>
      <c r="G68" s="92"/>
    </row>
    <row r="69" spans="1:7">
      <c r="A69" s="9"/>
      <c r="C69" s="91"/>
      <c r="D69" s="92"/>
      <c r="E69" s="92"/>
      <c r="F69" s="92"/>
      <c r="G69" s="92"/>
    </row>
    <row r="70" spans="1:7">
      <c r="A70" s="9"/>
      <c r="C70" s="91"/>
      <c r="D70" s="92"/>
      <c r="E70" s="92"/>
      <c r="F70" s="92"/>
      <c r="G70" s="92"/>
    </row>
    <row r="71" spans="1:7">
      <c r="A71" s="9"/>
      <c r="C71" s="91"/>
      <c r="D71" s="92"/>
      <c r="E71" s="92"/>
      <c r="F71" s="92"/>
      <c r="G71" s="92"/>
    </row>
    <row r="72" spans="1:7">
      <c r="A72" s="9"/>
      <c r="C72" s="91"/>
      <c r="D72" s="92"/>
      <c r="E72" s="92"/>
      <c r="F72" s="92"/>
      <c r="G72" s="92"/>
    </row>
    <row r="73" spans="1:7">
      <c r="A73" s="9"/>
      <c r="C73" s="91"/>
      <c r="D73" s="92"/>
      <c r="E73" s="92"/>
      <c r="F73" s="92"/>
      <c r="G73" s="92"/>
    </row>
    <row r="74" spans="1:7">
      <c r="A74" s="9"/>
      <c r="C74" s="91"/>
      <c r="D74" s="92"/>
      <c r="E74" s="92"/>
      <c r="F74" s="92"/>
      <c r="G74" s="92"/>
    </row>
    <row r="75" spans="1:7">
      <c r="A75" s="9"/>
      <c r="C75" s="91"/>
      <c r="D75" s="92"/>
      <c r="E75" s="92"/>
      <c r="F75" s="92"/>
      <c r="G75" s="92"/>
    </row>
    <row r="76" spans="1:7">
      <c r="A76" s="9"/>
      <c r="C76" s="91"/>
      <c r="D76" s="92"/>
      <c r="E76" s="92"/>
      <c r="F76" s="92"/>
      <c r="G76" s="92"/>
    </row>
    <row r="77" spans="1:7">
      <c r="A77" s="9"/>
      <c r="C77" s="91"/>
      <c r="D77" s="92"/>
      <c r="E77" s="92"/>
      <c r="F77" s="92"/>
      <c r="G77" s="92"/>
    </row>
    <row r="78" spans="1:7">
      <c r="A78" s="9"/>
      <c r="C78" s="91"/>
      <c r="D78" s="92"/>
      <c r="E78" s="92"/>
      <c r="F78" s="92"/>
      <c r="G78" s="92"/>
    </row>
    <row r="79" spans="1:7">
      <c r="A79" s="9"/>
      <c r="C79" s="91"/>
      <c r="D79" s="92"/>
      <c r="E79" s="92"/>
      <c r="F79" s="92"/>
      <c r="G79" s="92"/>
    </row>
    <row r="80" spans="1:7">
      <c r="A80" s="9"/>
      <c r="C80" s="91"/>
      <c r="D80" s="92"/>
      <c r="E80" s="92"/>
      <c r="F80" s="92"/>
      <c r="G80" s="92"/>
    </row>
    <row r="81" spans="1:7">
      <c r="A81" s="9"/>
      <c r="C81" s="91"/>
      <c r="D81" s="92"/>
      <c r="E81" s="92"/>
      <c r="F81" s="92"/>
      <c r="G81" s="92"/>
    </row>
    <row r="82" spans="1:7">
      <c r="A82" s="9"/>
      <c r="C82" s="91"/>
      <c r="D82" s="92"/>
      <c r="E82" s="92"/>
      <c r="F82" s="92"/>
      <c r="G82" s="92"/>
    </row>
    <row r="83" spans="1:7">
      <c r="A83" s="15"/>
    </row>
    <row r="84" spans="1:7">
      <c r="A84" s="15"/>
    </row>
    <row r="85" spans="1:7">
      <c r="A85" s="15"/>
    </row>
    <row r="86" spans="1:7">
      <c r="A86" s="15"/>
    </row>
    <row r="87" spans="1:7">
      <c r="A87" s="15"/>
    </row>
    <row r="88" spans="1:7">
      <c r="A88" s="15"/>
    </row>
    <row r="89" spans="1:7">
      <c r="A89" s="15"/>
    </row>
    <row r="90" spans="1:7">
      <c r="A90" s="15"/>
    </row>
    <row r="91" spans="1:7">
      <c r="A91" s="15"/>
    </row>
    <row r="92" spans="1:7">
      <c r="A92" s="15"/>
    </row>
    <row r="93" spans="1:7">
      <c r="A93" s="15"/>
    </row>
    <row r="94" spans="1:7">
      <c r="A94" s="15"/>
    </row>
    <row r="95" spans="1:7">
      <c r="A95" s="15"/>
    </row>
    <row r="96" spans="1:7">
      <c r="A96" s="15"/>
    </row>
    <row r="97" spans="1:1">
      <c r="A97" s="15"/>
    </row>
    <row r="98" spans="1:1">
      <c r="A98" s="15"/>
    </row>
    <row r="99" spans="1:1">
      <c r="A99" s="15"/>
    </row>
    <row r="100" spans="1:1">
      <c r="A100" s="15"/>
    </row>
    <row r="101" spans="1:1">
      <c r="A101" s="15"/>
    </row>
    <row r="102" spans="1:1">
      <c r="A102" s="15"/>
    </row>
    <row r="103" spans="1:1">
      <c r="A103" s="15"/>
    </row>
    <row r="104" spans="1:1">
      <c r="A104" s="15"/>
    </row>
    <row r="105" spans="1:1">
      <c r="A105" s="15"/>
    </row>
    <row r="106" spans="1:1">
      <c r="A106" s="15"/>
    </row>
    <row r="107" spans="1:1">
      <c r="A107" s="15"/>
    </row>
    <row r="108" spans="1:1">
      <c r="A108" s="15"/>
    </row>
    <row r="109" spans="1:1">
      <c r="A109" s="15"/>
    </row>
    <row r="110" spans="1:1">
      <c r="A110" s="15"/>
    </row>
    <row r="111" spans="1:1">
      <c r="A111" s="15"/>
    </row>
    <row r="112" spans="1:1">
      <c r="A112" s="15"/>
    </row>
    <row r="113" spans="1:1">
      <c r="A113" s="15"/>
    </row>
    <row r="114" spans="1:1">
      <c r="A114" s="15"/>
    </row>
    <row r="115" spans="1:1">
      <c r="A115" s="15"/>
    </row>
    <row r="116" spans="1:1">
      <c r="A116" s="15"/>
    </row>
    <row r="117" spans="1:1">
      <c r="A117" s="15"/>
    </row>
    <row r="118" spans="1:1">
      <c r="A118" s="15"/>
    </row>
    <row r="119" spans="1:1">
      <c r="A119" s="15"/>
    </row>
    <row r="120" spans="1:1">
      <c r="A120" s="15"/>
    </row>
    <row r="121" spans="1:1">
      <c r="A121" s="15"/>
    </row>
    <row r="122" spans="1:1">
      <c r="A122" s="15"/>
    </row>
    <row r="123" spans="1:1">
      <c r="A123" s="15"/>
    </row>
    <row r="124" spans="1:1">
      <c r="A124" s="15"/>
    </row>
    <row r="125" spans="1:1">
      <c r="A125" s="15"/>
    </row>
    <row r="126" spans="1:1">
      <c r="A126" s="15"/>
    </row>
    <row r="127" spans="1:1">
      <c r="A127" s="15"/>
    </row>
    <row r="128" spans="1:1">
      <c r="A128" s="15"/>
    </row>
    <row r="129" spans="1:1">
      <c r="A129" s="15"/>
    </row>
    <row r="130" spans="1:1">
      <c r="A130" s="15"/>
    </row>
    <row r="131" spans="1:1">
      <c r="A131" s="15"/>
    </row>
    <row r="132" spans="1:1">
      <c r="A132" s="15"/>
    </row>
    <row r="133" spans="1:1">
      <c r="A133" s="15"/>
    </row>
    <row r="134" spans="1:1">
      <c r="A134" s="15"/>
    </row>
    <row r="135" spans="1:1">
      <c r="A135" s="15"/>
    </row>
    <row r="136" spans="1:1">
      <c r="A136" s="15"/>
    </row>
    <row r="137" spans="1:1">
      <c r="A137" s="15"/>
    </row>
    <row r="138" spans="1:1">
      <c r="A138" s="15"/>
    </row>
    <row r="139" spans="1:1">
      <c r="A139" s="15"/>
    </row>
    <row r="140" spans="1:1">
      <c r="A140" s="15"/>
    </row>
    <row r="141" spans="1:1">
      <c r="A141" s="15"/>
    </row>
    <row r="142" spans="1:1">
      <c r="A142" s="15"/>
    </row>
    <row r="143" spans="1:1">
      <c r="A143" s="15"/>
    </row>
    <row r="144" spans="1:1">
      <c r="A144" s="15"/>
    </row>
    <row r="145" spans="1:1">
      <c r="A145" s="15"/>
    </row>
    <row r="146" spans="1:1">
      <c r="A146" s="15"/>
    </row>
    <row r="147" spans="1:1">
      <c r="A147" s="15"/>
    </row>
    <row r="148" spans="1:1">
      <c r="A148" s="15"/>
    </row>
    <row r="149" spans="1:1">
      <c r="A149" s="15"/>
    </row>
    <row r="150" spans="1:1">
      <c r="A150" s="15"/>
    </row>
    <row r="151" spans="1:1">
      <c r="A151" s="15"/>
    </row>
    <row r="152" spans="1:1">
      <c r="A152" s="15"/>
    </row>
    <row r="153" spans="1:1">
      <c r="A153" s="15"/>
    </row>
    <row r="154" spans="1:1">
      <c r="A154" s="15"/>
    </row>
    <row r="155" spans="1:1">
      <c r="A155" s="15"/>
    </row>
    <row r="156" spans="1:1">
      <c r="A156" s="15"/>
    </row>
    <row r="157" spans="1:1">
      <c r="A157" s="15"/>
    </row>
    <row r="158" spans="1:1">
      <c r="A158" s="15"/>
    </row>
    <row r="159" spans="1:1">
      <c r="A159" s="15"/>
    </row>
    <row r="160" spans="1:1">
      <c r="A160" s="15"/>
    </row>
    <row r="161" spans="1:1">
      <c r="A161" s="15"/>
    </row>
    <row r="162" spans="1:1">
      <c r="A162" s="15"/>
    </row>
    <row r="163" spans="1:1">
      <c r="A163" s="15"/>
    </row>
    <row r="164" spans="1:1">
      <c r="A164" s="15"/>
    </row>
    <row r="165" spans="1:1">
      <c r="A165" s="15"/>
    </row>
    <row r="166" spans="1:1">
      <c r="A166" s="15"/>
    </row>
    <row r="167" spans="1:1">
      <c r="A167" s="15"/>
    </row>
    <row r="168" spans="1:1">
      <c r="A168" s="15"/>
    </row>
    <row r="169" spans="1:1">
      <c r="A169" s="15"/>
    </row>
    <row r="170" spans="1:1">
      <c r="A170" s="15"/>
    </row>
    <row r="171" spans="1:1">
      <c r="A171" s="15"/>
    </row>
    <row r="172" spans="1:1">
      <c r="A172" s="15"/>
    </row>
    <row r="173" spans="1:1">
      <c r="A173" s="15"/>
    </row>
    <row r="174" spans="1:1">
      <c r="A174" s="15"/>
    </row>
    <row r="175" spans="1:1">
      <c r="A175" s="15"/>
    </row>
    <row r="176" spans="1:1">
      <c r="A176" s="15"/>
    </row>
    <row r="177" spans="1:1">
      <c r="A177" s="15"/>
    </row>
    <row r="178" spans="1:1">
      <c r="A178" s="15"/>
    </row>
    <row r="179" spans="1:1">
      <c r="A179" s="15"/>
    </row>
    <row r="180" spans="1:1">
      <c r="A180" s="15"/>
    </row>
    <row r="181" spans="1:1">
      <c r="A181" s="15"/>
    </row>
    <row r="182" spans="1:1">
      <c r="A182" s="15"/>
    </row>
    <row r="183" spans="1:1">
      <c r="A183" s="15"/>
    </row>
    <row r="184" spans="1:1">
      <c r="A184" s="15"/>
    </row>
    <row r="185" spans="1:1">
      <c r="A185" s="15"/>
    </row>
    <row r="186" spans="1:1">
      <c r="A186" s="15"/>
    </row>
    <row r="187" spans="1:1">
      <c r="A187" s="15"/>
    </row>
    <row r="188" spans="1:1">
      <c r="A188" s="15"/>
    </row>
    <row r="189" spans="1:1">
      <c r="A189" s="15"/>
    </row>
    <row r="190" spans="1:1">
      <c r="A190" s="15"/>
    </row>
    <row r="191" spans="1:1">
      <c r="A191" s="15"/>
    </row>
    <row r="192" spans="1:1">
      <c r="A192" s="15"/>
    </row>
    <row r="193" spans="1:1">
      <c r="A193" s="15"/>
    </row>
    <row r="194" spans="1:1">
      <c r="A194" s="15"/>
    </row>
    <row r="195" spans="1:1">
      <c r="A195" s="15"/>
    </row>
    <row r="196" spans="1:1">
      <c r="A196" s="15"/>
    </row>
    <row r="197" spans="1:1">
      <c r="A197" s="15"/>
    </row>
    <row r="198" spans="1:1">
      <c r="A198" s="15"/>
    </row>
    <row r="199" spans="1:1">
      <c r="A199" s="15"/>
    </row>
    <row r="200" spans="1:1">
      <c r="A200" s="15"/>
    </row>
    <row r="201" spans="1:1">
      <c r="A201" s="15"/>
    </row>
    <row r="202" spans="1:1">
      <c r="A202" s="15"/>
    </row>
    <row r="203" spans="1:1">
      <c r="A203" s="15"/>
    </row>
    <row r="204" spans="1:1">
      <c r="A204" s="15"/>
    </row>
    <row r="205" spans="1:1">
      <c r="A205" s="15"/>
    </row>
    <row r="206" spans="1:1">
      <c r="A206" s="15"/>
    </row>
    <row r="207" spans="1:1">
      <c r="A207" s="15"/>
    </row>
    <row r="208" spans="1:1">
      <c r="A208" s="15"/>
    </row>
    <row r="209" spans="1:1">
      <c r="A209" s="15"/>
    </row>
    <row r="210" spans="1:1">
      <c r="A210" s="15"/>
    </row>
    <row r="211" spans="1:1">
      <c r="A211" s="15"/>
    </row>
    <row r="212" spans="1:1">
      <c r="A212" s="15"/>
    </row>
    <row r="213" spans="1:1">
      <c r="A213" s="15"/>
    </row>
    <row r="214" spans="1:1">
      <c r="A214" s="15"/>
    </row>
    <row r="215" spans="1:1">
      <c r="A215" s="15"/>
    </row>
    <row r="216" spans="1:1">
      <c r="A216" s="15"/>
    </row>
    <row r="217" spans="1:1">
      <c r="A217" s="15"/>
    </row>
    <row r="218" spans="1:1">
      <c r="A218" s="15"/>
    </row>
    <row r="219" spans="1:1">
      <c r="A219" s="15"/>
    </row>
    <row r="220" spans="1:1">
      <c r="A220" s="15"/>
    </row>
    <row r="221" spans="1:1">
      <c r="A221" s="15"/>
    </row>
    <row r="222" spans="1:1">
      <c r="A222" s="15"/>
    </row>
    <row r="223" spans="1:1">
      <c r="A223" s="15"/>
    </row>
    <row r="224" spans="1:1">
      <c r="A224" s="15"/>
    </row>
    <row r="225" spans="1:1">
      <c r="A225" s="15"/>
    </row>
    <row r="226" spans="1:1">
      <c r="A226" s="15"/>
    </row>
    <row r="227" spans="1:1">
      <c r="A227" s="15"/>
    </row>
    <row r="228" spans="1:1">
      <c r="A228" s="15"/>
    </row>
    <row r="229" spans="1:1">
      <c r="A229" s="15"/>
    </row>
    <row r="230" spans="1:1">
      <c r="A230" s="15"/>
    </row>
    <row r="231" spans="1:1">
      <c r="A231" s="15"/>
    </row>
    <row r="232" spans="1:1">
      <c r="A232" s="15"/>
    </row>
    <row r="233" spans="1:1">
      <c r="A233" s="15"/>
    </row>
    <row r="234" spans="1:1">
      <c r="A234" s="15"/>
    </row>
    <row r="235" spans="1:1">
      <c r="A235" s="15"/>
    </row>
    <row r="236" spans="1:1">
      <c r="A236" s="15"/>
    </row>
    <row r="237" spans="1:1">
      <c r="A237" s="15"/>
    </row>
    <row r="238" spans="1:1">
      <c r="A238" s="15"/>
    </row>
    <row r="239" spans="1:1">
      <c r="A239" s="15"/>
    </row>
    <row r="240" spans="1:1">
      <c r="A240" s="15"/>
    </row>
    <row r="241" spans="1:1">
      <c r="A241" s="15"/>
    </row>
    <row r="242" spans="1:1">
      <c r="A242" s="15"/>
    </row>
    <row r="243" spans="1:1">
      <c r="A243" s="15"/>
    </row>
    <row r="244" spans="1:1">
      <c r="A244" s="15"/>
    </row>
    <row r="245" spans="1:1">
      <c r="A245" s="15"/>
    </row>
    <row r="246" spans="1:1">
      <c r="A246" s="15"/>
    </row>
    <row r="247" spans="1:1">
      <c r="A247" s="15"/>
    </row>
    <row r="248" spans="1:1">
      <c r="A248" s="15"/>
    </row>
    <row r="249" spans="1:1">
      <c r="A249" s="15"/>
    </row>
  </sheetData>
  <mergeCells count="3">
    <mergeCell ref="C24:F24"/>
    <mergeCell ref="A2:G2"/>
    <mergeCell ref="C23:F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I. Фін результат</vt:lpstr>
      <vt:lpstr>Розшифровка до Формауван фінрез</vt:lpstr>
      <vt:lpstr>ІІ. Розр. з бюджетом</vt:lpstr>
      <vt:lpstr>IV. Кап. інвестиції</vt:lpstr>
      <vt:lpstr>Розшифровка до капінвестицій</vt:lpstr>
      <vt:lpstr>VII Статутн. капіт</vt:lpstr>
      <vt:lpstr>Розш до статуту</vt:lpstr>
      <vt:lpstr>'I. Фін результат'!Заголовки_для_печати</vt:lpstr>
      <vt:lpstr>'ІІ. Розр. з бюджетом'!Заголовки_для_печати</vt:lpstr>
      <vt:lpstr>'I. Фін результат'!Область_печати</vt:lpstr>
      <vt:lpstr>'IV. Кап. інвестиції'!Область_печати</vt:lpstr>
      <vt:lpstr>'VII Статутн. капіт'!Область_печати</vt:lpstr>
      <vt:lpstr>'ІІ. Розр. з бюджетом'!Область_печати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MLDC</cp:lastModifiedBy>
  <cp:lastPrinted>2019-08-13T08:25:23Z</cp:lastPrinted>
  <dcterms:created xsi:type="dcterms:W3CDTF">2003-03-13T16:00:22Z</dcterms:created>
  <dcterms:modified xsi:type="dcterms:W3CDTF">2019-08-13T08:31:03Z</dcterms:modified>
</cp:coreProperties>
</file>